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01\Homes$\iva.dupalova\Documents\Rozpočet 2022\Návrh 2022 k vyvěšení\"/>
    </mc:Choice>
  </mc:AlternateContent>
  <xr:revisionPtr revIDLastSave="0" documentId="13_ncr:1_{DCD65E85-A986-4C79-8FA1-D0E34FF273B1}" xr6:coauthVersionLast="46" xr6:coauthVersionMax="46" xr10:uidLastSave="{00000000-0000-0000-0000-000000000000}"/>
  <bookViews>
    <workbookView xWindow="-120" yWindow="-120" windowWidth="29040" windowHeight="15840" activeTab="1" xr2:uid="{8554B122-0D04-4411-B242-D51A4BA0D2AE}"/>
  </bookViews>
  <sheets>
    <sheet name="Celková bilance " sheetId="3" r:id="rId1"/>
    <sheet name="Schválený rozpočet 2022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6" i="4" l="1"/>
  <c r="D72" i="4" l="1"/>
  <c r="E72" i="4"/>
  <c r="F72" i="4"/>
  <c r="C72" i="4"/>
  <c r="C14" i="3"/>
  <c r="D14" i="3"/>
  <c r="B14" i="3"/>
  <c r="C10" i="3" l="1"/>
  <c r="C16" i="3" s="1"/>
  <c r="C18" i="3" s="1"/>
  <c r="D10" i="3"/>
  <c r="D16" i="3" s="1"/>
  <c r="D18" i="3" s="1"/>
  <c r="B10" i="3"/>
  <c r="B16" i="3" s="1"/>
  <c r="B18" i="3" s="1"/>
  <c r="E9" i="4"/>
  <c r="D9" i="4"/>
  <c r="C9" i="4"/>
  <c r="E14" i="3" l="1"/>
  <c r="F9" i="4"/>
  <c r="F74" i="4" l="1"/>
  <c r="E10" i="3"/>
  <c r="E16" i="3" l="1"/>
  <c r="E18" i="3" s="1"/>
  <c r="E21" i="3" s="1"/>
</calcChain>
</file>

<file path=xl/sharedStrings.xml><?xml version="1.0" encoding="utf-8"?>
<sst xmlns="http://schemas.openxmlformats.org/spreadsheetml/2006/main" count="112" uniqueCount="92">
  <si>
    <t xml:space="preserve">PŘÍJMY </t>
  </si>
  <si>
    <t>Ukazatel</t>
  </si>
  <si>
    <t>Třída 1 - Daňové příjmy</t>
  </si>
  <si>
    <t>Třída 2 - Nedaňové příjmy</t>
  </si>
  <si>
    <t>Třída 3 - Kapitálové příjmy</t>
  </si>
  <si>
    <t>Třída 4 - Přijaté transfery</t>
  </si>
  <si>
    <t>Příjmy celkem</t>
  </si>
  <si>
    <t>Ukazatel -  paragraf</t>
  </si>
  <si>
    <t>Ozdravování polních a speciálních plodin</t>
  </si>
  <si>
    <t>Neinvestiční trasfery - myslivecké sdružení</t>
  </si>
  <si>
    <t>Vnitřní obchod</t>
  </si>
  <si>
    <t>Cestovní ruch</t>
  </si>
  <si>
    <t>Silnice</t>
  </si>
  <si>
    <t>Ostatní záležitostí pozemních komunikací</t>
  </si>
  <si>
    <t>Dopravní obslužnost</t>
  </si>
  <si>
    <t>Bezpečnost silničního provozu</t>
  </si>
  <si>
    <t>Ostatní záležitosti v silniční dopravě</t>
  </si>
  <si>
    <t>Pitná voda</t>
  </si>
  <si>
    <t>Odvádění a čištění odpadních vod</t>
  </si>
  <si>
    <t>Vodní díla v zemědělské krajině</t>
  </si>
  <si>
    <t>Nakládání s povrchovými vodami</t>
  </si>
  <si>
    <t>Mateřské školy</t>
  </si>
  <si>
    <t>z toho Mateřská škola 9. května</t>
  </si>
  <si>
    <t>z toho Mateřská škola Nová</t>
  </si>
  <si>
    <t>Základní škola č.p. 886</t>
  </si>
  <si>
    <t>Ostatní neinvestiční transfery</t>
  </si>
  <si>
    <t>ZUŠ</t>
  </si>
  <si>
    <t>Městské knihovny</t>
  </si>
  <si>
    <t>Obecní kronika - fotomateriál a služby</t>
  </si>
  <si>
    <t>Zachování a obnova kulturních památek</t>
  </si>
  <si>
    <t>Pořízení, zachování a obnova hodnot místního kulturního, národního a historického povědomí</t>
  </si>
  <si>
    <t>Rozhlas, televize</t>
  </si>
  <si>
    <t>Místní Zpravodaj</t>
  </si>
  <si>
    <t>Zájmová činnost v kultuře - MKS</t>
  </si>
  <si>
    <t>Společenské akce města</t>
  </si>
  <si>
    <t>Sportovní zařízení v majetku města</t>
  </si>
  <si>
    <t>Podpora sportovních oddílů, akcí</t>
  </si>
  <si>
    <t>Využití volného času dětí a mládeže</t>
  </si>
  <si>
    <t>Bytové hospodářství</t>
  </si>
  <si>
    <t>Nebytové hospodářství</t>
  </si>
  <si>
    <t>Veřejné osvětlení</t>
  </si>
  <si>
    <t>Pohřebnictví</t>
  </si>
  <si>
    <t>Územní plánování</t>
  </si>
  <si>
    <t>Územní rozvoj</t>
  </si>
  <si>
    <t>Komunální služby a územní rozvoj</t>
  </si>
  <si>
    <t>Sběr a svoz komunálního odpadu</t>
  </si>
  <si>
    <t>Sběr a svoz odpadů, Sběrný dvůr</t>
  </si>
  <si>
    <t>Sběr a svoz komunálního odpadu - tříděný odpad</t>
  </si>
  <si>
    <t>Údržba skládky v Ďolíkách</t>
  </si>
  <si>
    <t>Péče o vzhled obcí a veřejnou zeleň</t>
  </si>
  <si>
    <t>Sociální fond</t>
  </si>
  <si>
    <t>Pečovatelská služba</t>
  </si>
  <si>
    <t>Domov pro seniory</t>
  </si>
  <si>
    <t>Klub důchodců</t>
  </si>
  <si>
    <t>Městská policie</t>
  </si>
  <si>
    <t>Krizové řízení</t>
  </si>
  <si>
    <t>Krizová opatření</t>
  </si>
  <si>
    <t>Požární ochrana  - dobrovolná část</t>
  </si>
  <si>
    <t>Zastupitelstva obcí - odměny + PK</t>
  </si>
  <si>
    <t>Činnost místní správy</t>
  </si>
  <si>
    <t>Obecné příjmy a výdaje z finančních operací</t>
  </si>
  <si>
    <t>Pojištění</t>
  </si>
  <si>
    <t>Ostatní finanční operace</t>
  </si>
  <si>
    <t>Výdaje celkem</t>
  </si>
  <si>
    <t>Vyvěšeno dne:</t>
  </si>
  <si>
    <t xml:space="preserve">Celková bilance hospodaření </t>
  </si>
  <si>
    <t>Třída 5 - Běžné výdaje</t>
  </si>
  <si>
    <t>Třída 6 - Kapitálové výdaje</t>
  </si>
  <si>
    <t xml:space="preserve">Výdaje celkem </t>
  </si>
  <si>
    <t>Saldo (příjmy - výdaje)</t>
  </si>
  <si>
    <t>Splátky přijatých úvěrů</t>
  </si>
  <si>
    <t>Financování celkem</t>
  </si>
  <si>
    <t>Participativní rozpočet</t>
  </si>
  <si>
    <t>Rozpočet 2022</t>
  </si>
  <si>
    <t>Předpoklad stavu účtů k 1.1.2022</t>
  </si>
  <si>
    <r>
      <t>Předkládaný návrh rozpočtu zajišťuje běžný chod správy a údržby města, údržbu majetku, chod městského úřadu, příspěvkových organizací, zajištění bezpečnosti a pořádku a finančních plnění úvěrů a úroků dle splátkových kalendářů a plnění povinností z dříve uzavřených smluv. Dále finančně podporuje činnosti, které jsou nutné pro budoucí rozvoj města, inženýring a projekční přípravy investičních akcí a rekonstrukcí.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4"/>
        <charset val="238"/>
      </rPr>
      <t xml:space="preserve">Rozpočet byl sestavován s ohledem na předpokládaný příjem v rámci RUD a s ohledem na předpokládaný vývoj státního rozpočtu. Do příjmové části nejsou zapojeny dotační prostředky u kterých nebylo vydáno rozhodnutí, případně nebyla podepsána dotační smlouva. </t>
    </r>
  </si>
  <si>
    <t xml:space="preserve">VÝDAJE </t>
  </si>
  <si>
    <t xml:space="preserve">Pro rok 2022 byl sestavem schodkový rozpočet. Důvodem je přesunutí nerealizovaných oprav a investičních akcí v roce 2021 do roku 2022 a tím navýšení zůstatku finančních prostředků na běžném účtu města, kterými bude schodek rozpočtu v roce 2022 plně vykrytý. </t>
  </si>
  <si>
    <t>SALDO (příjmy - výdaje)</t>
  </si>
  <si>
    <t>FINANCOVÁNÍ</t>
  </si>
  <si>
    <t xml:space="preserve">Schválený rozpočet </t>
  </si>
  <si>
    <t>Upravený rozpočet</t>
  </si>
  <si>
    <t>Skutečnost k 15.11.2021</t>
  </si>
  <si>
    <t>Rozpočet 2021</t>
  </si>
  <si>
    <t xml:space="preserve">Volby do Parlamentu ČR                                                          </t>
  </si>
  <si>
    <t>6409</t>
  </si>
  <si>
    <t xml:space="preserve">Ostatní činnosti jinde nezařazené                                               </t>
  </si>
  <si>
    <t>Předpoklad stavu účtů po pokrytí schodku</t>
  </si>
  <si>
    <t>Základní škola č.p. 420</t>
  </si>
  <si>
    <t>Schválený rozpočet města Mníšek pod Brdy na rok 2022</t>
  </si>
  <si>
    <t xml:space="preserve">Schváleno ZM dne :                 </t>
  </si>
  <si>
    <t xml:space="preserve">Rozpočet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</si>
</sst>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name val="Arial"/>
      <family val="4"/>
      <charset val="238"/>
    </font>
    <font>
      <i/>
      <sz val="9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i/>
      <sz val="9"/>
      <color rgb="FFC000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color indexed="8"/>
      <name val="Calibri"/>
      <family val="2"/>
      <scheme val="minor"/>
    </font>
    <font>
      <b/>
      <sz val="2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EFDA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43" fontId="19" fillId="0" borderId="0" applyFont="0" applyFill="0" applyBorder="0" applyAlignment="0" applyProtection="0"/>
    <xf numFmtId="0" fontId="1" fillId="0" borderId="0"/>
  </cellStyleXfs>
  <cellXfs count="138">
    <xf numFmtId="0" fontId="0" fillId="0" borderId="0" xfId="0"/>
    <xf numFmtId="3" fontId="6" fillId="0" borderId="0" xfId="1" applyNumberFormat="1" applyFont="1"/>
    <xf numFmtId="0" fontId="3" fillId="0" borderId="0" xfId="2"/>
    <xf numFmtId="0" fontId="7" fillId="0" borderId="0" xfId="2" applyFont="1"/>
    <xf numFmtId="0" fontId="9" fillId="0" borderId="8" xfId="1" applyFont="1" applyBorder="1" applyAlignment="1">
      <alignment vertical="center"/>
    </xf>
    <xf numFmtId="3" fontId="9" fillId="3" borderId="9" xfId="1" applyNumberFormat="1" applyFont="1" applyFill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6" fillId="0" borderId="10" xfId="1" applyFont="1" applyBorder="1" applyAlignment="1">
      <alignment vertical="center" wrapText="1"/>
    </xf>
    <xf numFmtId="0" fontId="8" fillId="0" borderId="0" xfId="2" applyFont="1"/>
    <xf numFmtId="3" fontId="8" fillId="0" borderId="0" xfId="2" applyNumberFormat="1" applyFont="1" applyAlignment="1">
      <alignment horizontal="right"/>
    </xf>
    <xf numFmtId="14" fontId="0" fillId="0" borderId="0" xfId="0" applyNumberFormat="1"/>
    <xf numFmtId="3" fontId="6" fillId="0" borderId="0" xfId="2" applyNumberFormat="1" applyFont="1" applyAlignment="1">
      <alignment horizontal="right"/>
    </xf>
    <xf numFmtId="0" fontId="6" fillId="0" borderId="0" xfId="2" applyFont="1"/>
    <xf numFmtId="3" fontId="8" fillId="0" borderId="0" xfId="2" applyNumberFormat="1" applyFont="1"/>
    <xf numFmtId="3" fontId="6" fillId="0" borderId="0" xfId="2" applyNumberFormat="1" applyFont="1"/>
    <xf numFmtId="3" fontId="11" fillId="0" borderId="0" xfId="2" applyNumberFormat="1" applyFont="1" applyAlignment="1">
      <alignment horizontal="center"/>
    </xf>
    <xf numFmtId="0" fontId="11" fillId="0" borderId="0" xfId="2" applyFont="1"/>
    <xf numFmtId="3" fontId="11" fillId="0" borderId="0" xfId="2" applyNumberFormat="1" applyFont="1" applyAlignment="1">
      <alignment horizontal="right"/>
    </xf>
    <xf numFmtId="3" fontId="11" fillId="0" borderId="0" xfId="2" applyNumberFormat="1" applyFont="1"/>
    <xf numFmtId="3" fontId="12" fillId="0" borderId="0" xfId="2" applyNumberFormat="1" applyFont="1"/>
    <xf numFmtId="0" fontId="12" fillId="0" borderId="0" xfId="2" applyFont="1"/>
    <xf numFmtId="14" fontId="6" fillId="0" borderId="0" xfId="2" applyNumberFormat="1" applyFont="1"/>
    <xf numFmtId="0" fontId="13" fillId="0" borderId="0" xfId="1" applyFont="1"/>
    <xf numFmtId="0" fontId="7" fillId="0" borderId="0" xfId="1" applyFont="1"/>
    <xf numFmtId="0" fontId="8" fillId="4" borderId="10" xfId="1" applyFont="1" applyFill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4" borderId="10" xfId="1" applyFont="1" applyFill="1" applyBorder="1" applyAlignment="1">
      <alignment vertical="center" wrapText="1"/>
    </xf>
    <xf numFmtId="0" fontId="8" fillId="0" borderId="14" xfId="1" applyFont="1" applyBorder="1" applyAlignment="1">
      <alignment vertical="center" wrapText="1"/>
    </xf>
    <xf numFmtId="0" fontId="8" fillId="4" borderId="11" xfId="1" applyFont="1" applyFill="1" applyBorder="1" applyAlignment="1">
      <alignment vertical="center" wrapText="1"/>
    </xf>
    <xf numFmtId="0" fontId="9" fillId="0" borderId="10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3" fontId="0" fillId="0" borderId="0" xfId="0" applyNumberFormat="1"/>
    <xf numFmtId="0" fontId="10" fillId="0" borderId="0" xfId="1" applyFont="1"/>
    <xf numFmtId="14" fontId="6" fillId="0" borderId="0" xfId="1" applyNumberFormat="1" applyFont="1"/>
    <xf numFmtId="3" fontId="2" fillId="3" borderId="9" xfId="1" applyNumberFormat="1" applyFont="1" applyFill="1" applyBorder="1" applyAlignment="1">
      <alignment vertical="center"/>
    </xf>
    <xf numFmtId="3" fontId="8" fillId="5" borderId="9" xfId="1" applyNumberFormat="1" applyFont="1" applyFill="1" applyBorder="1" applyAlignment="1">
      <alignment vertical="center"/>
    </xf>
    <xf numFmtId="3" fontId="8" fillId="3" borderId="15" xfId="1" applyNumberFormat="1" applyFont="1" applyFill="1" applyBorder="1" applyAlignment="1">
      <alignment vertical="center"/>
    </xf>
    <xf numFmtId="3" fontId="14" fillId="5" borderId="13" xfId="1" applyNumberFormat="1" applyFont="1" applyFill="1" applyBorder="1" applyAlignment="1">
      <alignment vertical="center"/>
    </xf>
    <xf numFmtId="0" fontId="17" fillId="0" borderId="10" xfId="1" applyFont="1" applyBorder="1" applyAlignment="1">
      <alignment vertical="center"/>
    </xf>
    <xf numFmtId="3" fontId="17" fillId="0" borderId="9" xfId="1" applyNumberFormat="1" applyFont="1" applyFill="1" applyBorder="1" applyAlignment="1">
      <alignment horizontal="right" vertical="center"/>
    </xf>
    <xf numFmtId="0" fontId="9" fillId="0" borderId="10" xfId="1" applyFont="1" applyBorder="1" applyAlignment="1">
      <alignment horizontal="center" vertical="center"/>
    </xf>
    <xf numFmtId="14" fontId="0" fillId="0" borderId="0" xfId="0" applyNumberFormat="1" applyBorder="1"/>
    <xf numFmtId="0" fontId="0" fillId="0" borderId="0" xfId="0"/>
    <xf numFmtId="0" fontId="3" fillId="0" borderId="0" xfId="0" applyFont="1"/>
    <xf numFmtId="0" fontId="0" fillId="0" borderId="16" xfId="0" applyBorder="1"/>
    <xf numFmtId="0" fontId="9" fillId="0" borderId="19" xfId="1" applyFont="1" applyBorder="1" applyAlignment="1">
      <alignment vertical="center" wrapText="1"/>
    </xf>
    <xf numFmtId="3" fontId="2" fillId="3" borderId="20" xfId="1" applyNumberFormat="1" applyFont="1" applyFill="1" applyBorder="1" applyAlignment="1">
      <alignment vertical="center"/>
    </xf>
    <xf numFmtId="3" fontId="0" fillId="3" borderId="17" xfId="0" applyNumberFormat="1" applyFill="1" applyBorder="1"/>
    <xf numFmtId="3" fontId="18" fillId="3" borderId="18" xfId="0" applyNumberFormat="1" applyFont="1" applyFill="1" applyBorder="1"/>
    <xf numFmtId="0" fontId="9" fillId="0" borderId="3" xfId="1" applyFont="1" applyBorder="1" applyAlignment="1">
      <alignment horizontal="center" vertical="center"/>
    </xf>
    <xf numFmtId="14" fontId="0" fillId="0" borderId="0" xfId="0" applyNumberFormat="1" applyAlignment="1">
      <alignment horizontal="left"/>
    </xf>
    <xf numFmtId="3" fontId="7" fillId="0" borderId="0" xfId="2" applyNumberFormat="1" applyFont="1"/>
    <xf numFmtId="3" fontId="4" fillId="0" borderId="0" xfId="1" applyNumberFormat="1" applyFont="1"/>
    <xf numFmtId="0" fontId="0" fillId="0" borderId="0" xfId="0"/>
    <xf numFmtId="3" fontId="9" fillId="2" borderId="24" xfId="1" applyNumberFormat="1" applyFont="1" applyFill="1" applyBorder="1" applyAlignment="1">
      <alignment horizontal="center" vertical="center" wrapText="1"/>
    </xf>
    <xf numFmtId="3" fontId="9" fillId="2" borderId="25" xfId="1" applyNumberFormat="1" applyFont="1" applyFill="1" applyBorder="1" applyAlignment="1">
      <alignment horizontal="center" vertical="center" wrapText="1"/>
    </xf>
    <xf numFmtId="4" fontId="9" fillId="2" borderId="26" xfId="1" applyNumberFormat="1" applyFont="1" applyFill="1" applyBorder="1" applyAlignment="1">
      <alignment horizontal="center" vertical="center" wrapText="1"/>
    </xf>
    <xf numFmtId="3" fontId="9" fillId="0" borderId="8" xfId="1" applyNumberFormat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3" fontId="9" fillId="0" borderId="10" xfId="1" applyNumberFormat="1" applyFont="1" applyBorder="1" applyAlignment="1">
      <alignment vertical="center"/>
    </xf>
    <xf numFmtId="3" fontId="8" fillId="0" borderId="0" xfId="2" applyNumberFormat="1" applyFont="1"/>
    <xf numFmtId="3" fontId="6" fillId="0" borderId="0" xfId="2" applyNumberFormat="1" applyFont="1"/>
    <xf numFmtId="3" fontId="11" fillId="0" borderId="0" xfId="2" applyNumberFormat="1" applyFont="1"/>
    <xf numFmtId="3" fontId="12" fillId="0" borderId="0" xfId="2" applyNumberFormat="1" applyFont="1"/>
    <xf numFmtId="0" fontId="7" fillId="0" borderId="0" xfId="1" applyFont="1"/>
    <xf numFmtId="0" fontId="13" fillId="0" borderId="0" xfId="1" applyFont="1"/>
    <xf numFmtId="0" fontId="8" fillId="0" borderId="10" xfId="1" applyFont="1" applyBorder="1" applyAlignment="1">
      <alignment vertical="center"/>
    </xf>
    <xf numFmtId="14" fontId="6" fillId="0" borderId="0" xfId="1" applyNumberFormat="1" applyFont="1"/>
    <xf numFmtId="0" fontId="15" fillId="0" borderId="0" xfId="1" applyFont="1"/>
    <xf numFmtId="3" fontId="9" fillId="2" borderId="27" xfId="1" applyNumberFormat="1" applyFont="1" applyFill="1" applyBorder="1" applyAlignment="1">
      <alignment horizontal="center" vertical="center" wrapText="1"/>
    </xf>
    <xf numFmtId="3" fontId="17" fillId="0" borderId="10" xfId="1" applyNumberFormat="1" applyFont="1" applyBorder="1" applyAlignment="1">
      <alignment vertical="center"/>
    </xf>
    <xf numFmtId="3" fontId="6" fillId="0" borderId="10" xfId="1" applyNumberFormat="1" applyFont="1" applyBorder="1" applyAlignment="1">
      <alignment vertical="center" wrapText="1"/>
    </xf>
    <xf numFmtId="3" fontId="7" fillId="2" borderId="12" xfId="2" applyNumberFormat="1" applyFont="1" applyFill="1" applyBorder="1" applyAlignment="1">
      <alignment horizontal="center" wrapText="1"/>
    </xf>
    <xf numFmtId="3" fontId="0" fillId="0" borderId="21" xfId="0" applyNumberFormat="1" applyBorder="1"/>
    <xf numFmtId="3" fontId="9" fillId="0" borderId="22" xfId="1" applyNumberFormat="1" applyFont="1" applyBorder="1" applyAlignment="1">
      <alignment vertical="center" wrapText="1"/>
    </xf>
    <xf numFmtId="3" fontId="3" fillId="0" borderId="0" xfId="0" applyNumberFormat="1" applyFont="1"/>
    <xf numFmtId="3" fontId="8" fillId="2" borderId="7" xfId="1" applyNumberFormat="1" applyFont="1" applyFill="1" applyBorder="1" applyAlignment="1">
      <alignment horizontal="center" vertical="center"/>
    </xf>
    <xf numFmtId="3" fontId="8" fillId="4" borderId="10" xfId="1" applyNumberFormat="1" applyFont="1" applyFill="1" applyBorder="1" applyAlignment="1">
      <alignment vertical="center"/>
    </xf>
    <xf numFmtId="0" fontId="20" fillId="0" borderId="0" xfId="0" applyFont="1"/>
    <xf numFmtId="3" fontId="8" fillId="2" borderId="12" xfId="2" applyNumberFormat="1" applyFont="1" applyFill="1" applyBorder="1" applyAlignment="1"/>
    <xf numFmtId="3" fontId="8" fillId="3" borderId="13" xfId="2" applyNumberFormat="1" applyFont="1" applyFill="1" applyBorder="1" applyAlignment="1"/>
    <xf numFmtId="3" fontId="8" fillId="4" borderId="10" xfId="1" applyNumberFormat="1" applyFont="1" applyFill="1" applyBorder="1" applyAlignment="1">
      <alignment vertical="center" wrapText="1"/>
    </xf>
    <xf numFmtId="3" fontId="8" fillId="0" borderId="14" xfId="1" applyNumberFormat="1" applyFont="1" applyBorder="1" applyAlignment="1">
      <alignment vertical="center" wrapText="1"/>
    </xf>
    <xf numFmtId="3" fontId="9" fillId="0" borderId="10" xfId="1" applyNumberFormat="1" applyFont="1" applyBorder="1" applyAlignment="1">
      <alignment vertical="center" wrapText="1"/>
    </xf>
    <xf numFmtId="3" fontId="8" fillId="0" borderId="0" xfId="1" applyNumberFormat="1" applyFont="1" applyAlignment="1">
      <alignment vertical="center" wrapText="1"/>
    </xf>
    <xf numFmtId="0" fontId="21" fillId="0" borderId="0" xfId="0" applyFont="1"/>
    <xf numFmtId="0" fontId="23" fillId="0" borderId="0" xfId="0" applyFont="1"/>
    <xf numFmtId="3" fontId="21" fillId="0" borderId="0" xfId="1" applyNumberFormat="1" applyFont="1" applyFill="1" applyBorder="1" applyAlignment="1">
      <alignment vertical="center"/>
    </xf>
    <xf numFmtId="3" fontId="17" fillId="0" borderId="0" xfId="1" applyNumberFormat="1" applyFont="1" applyFill="1" applyBorder="1" applyAlignment="1">
      <alignment horizontal="right" vertical="center"/>
    </xf>
    <xf numFmtId="3" fontId="22" fillId="0" borderId="0" xfId="1" applyNumberFormat="1" applyFont="1" applyFill="1" applyBorder="1" applyAlignment="1">
      <alignment horizontal="right" vertical="center"/>
    </xf>
    <xf numFmtId="3" fontId="6" fillId="0" borderId="0" xfId="1" applyNumberFormat="1" applyFont="1" applyFill="1"/>
    <xf numFmtId="0" fontId="3" fillId="0" borderId="0" xfId="2" applyFill="1"/>
    <xf numFmtId="3" fontId="8" fillId="0" borderId="0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/>
    <xf numFmtId="3" fontId="7" fillId="0" borderId="28" xfId="1" applyNumberFormat="1" applyFont="1" applyFill="1" applyBorder="1" applyAlignment="1">
      <alignment vertical="center"/>
    </xf>
    <xf numFmtId="14" fontId="0" fillId="0" borderId="0" xfId="0" applyNumberFormat="1" applyFill="1"/>
    <xf numFmtId="3" fontId="0" fillId="0" borderId="0" xfId="0" applyNumberFormat="1" applyFill="1" applyBorder="1"/>
    <xf numFmtId="3" fontId="2" fillId="0" borderId="0" xfId="1" applyNumberFormat="1" applyFont="1" applyFill="1" applyBorder="1" applyAlignment="1">
      <alignment vertical="center"/>
    </xf>
    <xf numFmtId="3" fontId="18" fillId="0" borderId="0" xfId="0" applyNumberFormat="1" applyFont="1" applyFill="1" applyBorder="1"/>
    <xf numFmtId="14" fontId="0" fillId="0" borderId="0" xfId="0" applyNumberFormat="1" applyFill="1" applyBorder="1"/>
    <xf numFmtId="14" fontId="0" fillId="0" borderId="0" xfId="0" applyNumberFormat="1" applyFill="1" applyAlignment="1">
      <alignment horizontal="left"/>
    </xf>
    <xf numFmtId="3" fontId="6" fillId="0" borderId="0" xfId="2" applyNumberFormat="1" applyFont="1" applyFill="1"/>
    <xf numFmtId="3" fontId="6" fillId="0" borderId="0" xfId="2" applyNumberFormat="1" applyFont="1" applyFill="1" applyAlignment="1">
      <alignment horizontal="right"/>
    </xf>
    <xf numFmtId="3" fontId="8" fillId="0" borderId="0" xfId="2" applyNumberFormat="1" applyFont="1" applyFill="1" applyAlignment="1">
      <alignment horizontal="center"/>
    </xf>
    <xf numFmtId="3" fontId="11" fillId="0" borderId="0" xfId="2" applyNumberFormat="1" applyFont="1" applyFill="1" applyAlignment="1">
      <alignment horizontal="center"/>
    </xf>
    <xf numFmtId="3" fontId="11" fillId="0" borderId="0" xfId="2" applyNumberFormat="1" applyFont="1" applyFill="1" applyAlignment="1">
      <alignment horizontal="right"/>
    </xf>
    <xf numFmtId="3" fontId="8" fillId="0" borderId="0" xfId="2" applyNumberFormat="1" applyFont="1" applyFill="1" applyAlignment="1">
      <alignment horizontal="right"/>
    </xf>
    <xf numFmtId="3" fontId="11" fillId="0" borderId="0" xfId="2" applyNumberFormat="1" applyFont="1" applyFill="1"/>
    <xf numFmtId="3" fontId="8" fillId="0" borderId="0" xfId="2" applyNumberFormat="1" applyFont="1" applyFill="1"/>
    <xf numFmtId="3" fontId="12" fillId="0" borderId="0" xfId="2" applyNumberFormat="1" applyFont="1" applyFill="1"/>
    <xf numFmtId="0" fontId="0" fillId="0" borderId="0" xfId="0" applyFill="1"/>
    <xf numFmtId="0" fontId="8" fillId="4" borderId="9" xfId="1" applyFont="1" applyFill="1" applyBorder="1" applyAlignment="1">
      <alignment vertical="center" wrapText="1"/>
    </xf>
    <xf numFmtId="0" fontId="5" fillId="0" borderId="0" xfId="3" applyFont="1" applyAlignment="1">
      <alignment horizontal="left" vertical="top" wrapText="1"/>
    </xf>
    <xf numFmtId="0" fontId="16" fillId="0" borderId="0" xfId="3" applyFont="1" applyAlignment="1">
      <alignment horizontal="left" vertical="top" wrapText="1"/>
    </xf>
    <xf numFmtId="0" fontId="8" fillId="2" borderId="4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3" fontId="8" fillId="3" borderId="4" xfId="1" applyNumberFormat="1" applyFont="1" applyFill="1" applyBorder="1" applyAlignment="1">
      <alignment horizontal="center" vertical="center" wrapText="1"/>
    </xf>
    <xf numFmtId="3" fontId="8" fillId="3" borderId="7" xfId="1" applyNumberFormat="1" applyFont="1" applyFill="1" applyBorder="1" applyAlignment="1">
      <alignment horizontal="center" vertical="center" wrapText="1"/>
    </xf>
    <xf numFmtId="3" fontId="8" fillId="2" borderId="3" xfId="1" applyNumberFormat="1" applyFont="1" applyFill="1" applyBorder="1" applyAlignment="1">
      <alignment horizontal="center" vertical="center"/>
    </xf>
    <xf numFmtId="3" fontId="8" fillId="2" borderId="21" xfId="1" applyNumberFormat="1" applyFont="1" applyFill="1" applyBorder="1" applyAlignment="1">
      <alignment horizontal="center" vertical="center"/>
    </xf>
    <xf numFmtId="3" fontId="8" fillId="2" borderId="23" xfId="1" applyNumberFormat="1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wrapText="1"/>
    </xf>
    <xf numFmtId="0" fontId="7" fillId="2" borderId="12" xfId="2" applyFont="1" applyFill="1" applyBorder="1" applyAlignment="1">
      <alignment horizont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0" fontId="8" fillId="6" borderId="5" xfId="1" applyFont="1" applyFill="1" applyBorder="1" applyAlignment="1">
      <alignment horizontal="center" vertical="center"/>
    </xf>
    <xf numFmtId="0" fontId="8" fillId="6" borderId="6" xfId="1" applyFont="1" applyFill="1" applyBorder="1" applyAlignment="1">
      <alignment horizontal="center" vertical="center"/>
    </xf>
    <xf numFmtId="3" fontId="8" fillId="2" borderId="3" xfId="1" applyNumberFormat="1" applyFont="1" applyFill="1" applyBorder="1" applyAlignment="1">
      <alignment horizontal="center" vertical="center" wrapText="1"/>
    </xf>
    <xf numFmtId="3" fontId="8" fillId="2" borderId="21" xfId="1" applyNumberFormat="1" applyFont="1" applyFill="1" applyBorder="1" applyAlignment="1">
      <alignment horizontal="center" vertical="center" wrapText="1"/>
    </xf>
    <xf numFmtId="3" fontId="8" fillId="2" borderId="23" xfId="1" applyNumberFormat="1" applyFont="1" applyFill="1" applyBorder="1" applyAlignment="1">
      <alignment horizontal="center" vertical="center" wrapText="1"/>
    </xf>
    <xf numFmtId="0" fontId="24" fillId="0" borderId="0" xfId="1" applyFont="1"/>
    <xf numFmtId="0" fontId="25" fillId="0" borderId="0" xfId="0" applyFont="1"/>
    <xf numFmtId="0" fontId="26" fillId="0" borderId="0" xfId="1" applyFont="1" applyAlignment="1">
      <alignment horizontal="center" wrapText="1"/>
    </xf>
  </cellXfs>
  <cellStyles count="6">
    <cellStyle name="Čárka 2" xfId="4" xr:uid="{11CD1659-BB10-44DA-A828-B76B903F6A88}"/>
    <cellStyle name="Normální" xfId="0" builtinId="0"/>
    <cellStyle name="Normální 2" xfId="5" xr:uid="{0A0AD84F-29E7-4E0E-95CA-57B29121E2EF}"/>
    <cellStyle name="Normální 2 2" xfId="3" xr:uid="{5C4F2714-21CD-4895-B759-63FA3C137CD3}"/>
    <cellStyle name="Normální 8" xfId="2" xr:uid="{81DE2648-C91A-4A95-B38F-BEE921D5A0C7}"/>
    <cellStyle name="normální_čerp.-celek 1.-9.09" xfId="1" xr:uid="{05EEDFCC-76A9-4A27-B423-12F14EF11901}"/>
  </cellStyles>
  <dxfs count="0"/>
  <tableStyles count="0" defaultTableStyle="TableStyleMedium2" defaultPivotStyle="PivotStyleLight16"/>
  <colors>
    <mruColors>
      <color rgb="FFE2EFDA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B5388-FB62-46D5-86E5-4B0FEEEB246E}">
  <sheetPr>
    <pageSetUpPr fitToPage="1"/>
  </sheetPr>
  <dimension ref="A1:J432"/>
  <sheetViews>
    <sheetView workbookViewId="0">
      <selection activeCell="E31" sqref="E31"/>
    </sheetView>
  </sheetViews>
  <sheetFormatPr defaultRowHeight="15" x14ac:dyDescent="0.25"/>
  <cols>
    <col min="1" max="1" width="47" customWidth="1"/>
    <col min="2" max="2" width="0.28515625" style="53" customWidth="1"/>
    <col min="3" max="4" width="25.140625" style="53" hidden="1" customWidth="1"/>
    <col min="5" max="5" width="24.140625" customWidth="1"/>
    <col min="6" max="6" width="2" bestFit="1" customWidth="1"/>
    <col min="7" max="7" width="13.140625" customWidth="1"/>
    <col min="9" max="10" width="10" bestFit="1" customWidth="1"/>
  </cols>
  <sheetData>
    <row r="1" spans="1:10" ht="53.25" customHeight="1" x14ac:dyDescent="0.4">
      <c r="A1" s="137" t="s">
        <v>89</v>
      </c>
      <c r="B1" s="137"/>
      <c r="C1" s="137"/>
      <c r="D1" s="137"/>
      <c r="E1" s="137"/>
    </row>
    <row r="2" spans="1:10" ht="18.75" x14ac:dyDescent="0.3">
      <c r="A2" s="22"/>
      <c r="B2" s="65"/>
      <c r="C2" s="65"/>
      <c r="D2" s="65"/>
      <c r="E2" s="2"/>
    </row>
    <row r="3" spans="1:10" ht="19.5" thickBot="1" x14ac:dyDescent="0.35">
      <c r="A3" s="23" t="s">
        <v>65</v>
      </c>
      <c r="B3" s="64"/>
      <c r="C3" s="64"/>
      <c r="D3" s="64"/>
      <c r="E3" s="2"/>
    </row>
    <row r="4" spans="1:10" ht="15.75" customHeight="1" x14ac:dyDescent="0.25">
      <c r="A4" s="115" t="s">
        <v>1</v>
      </c>
      <c r="B4" s="119" t="s">
        <v>83</v>
      </c>
      <c r="C4" s="120"/>
      <c r="D4" s="121"/>
      <c r="E4" s="117" t="s">
        <v>73</v>
      </c>
    </row>
    <row r="5" spans="1:10" ht="16.5" thickBot="1" x14ac:dyDescent="0.3">
      <c r="A5" s="116"/>
      <c r="B5" s="76" t="s">
        <v>80</v>
      </c>
      <c r="C5" s="76" t="s">
        <v>81</v>
      </c>
      <c r="D5" s="76" t="s">
        <v>82</v>
      </c>
      <c r="E5" s="118"/>
    </row>
    <row r="6" spans="1:10" x14ac:dyDescent="0.25">
      <c r="A6" s="4" t="s">
        <v>2</v>
      </c>
      <c r="B6" s="57">
        <v>84310000</v>
      </c>
      <c r="C6" s="57">
        <v>92190000</v>
      </c>
      <c r="D6" s="57">
        <v>92065980.049999997</v>
      </c>
      <c r="E6" s="34">
        <v>106800000</v>
      </c>
    </row>
    <row r="7" spans="1:10" x14ac:dyDescent="0.25">
      <c r="A7" s="6" t="s">
        <v>3</v>
      </c>
      <c r="B7" s="59">
        <v>14481000</v>
      </c>
      <c r="C7" s="59">
        <v>14665930</v>
      </c>
      <c r="D7" s="59">
        <v>10556539.24</v>
      </c>
      <c r="E7" s="34">
        <v>15078000</v>
      </c>
    </row>
    <row r="8" spans="1:10" x14ac:dyDescent="0.25">
      <c r="A8" s="6" t="s">
        <v>4</v>
      </c>
      <c r="B8" s="59">
        <v>1100000</v>
      </c>
      <c r="C8" s="59">
        <v>1100000</v>
      </c>
      <c r="D8" s="59">
        <v>85317</v>
      </c>
      <c r="E8" s="34">
        <v>1000000</v>
      </c>
    </row>
    <row r="9" spans="1:10" x14ac:dyDescent="0.25">
      <c r="A9" s="6" t="s">
        <v>5</v>
      </c>
      <c r="B9" s="59">
        <v>6500000</v>
      </c>
      <c r="C9" s="59">
        <v>32815189</v>
      </c>
      <c r="D9" s="59">
        <v>30814069</v>
      </c>
      <c r="E9" s="34">
        <v>6877000</v>
      </c>
    </row>
    <row r="10" spans="1:10" ht="15.75" x14ac:dyDescent="0.25">
      <c r="A10" s="24" t="s">
        <v>6</v>
      </c>
      <c r="B10" s="77">
        <f>SUM(B6:B9)</f>
        <v>106391000</v>
      </c>
      <c r="C10" s="77">
        <f t="shared" ref="C10:D10" si="0">SUM(C6:C9)</f>
        <v>140771119</v>
      </c>
      <c r="D10" s="77">
        <f t="shared" si="0"/>
        <v>133521905.28999999</v>
      </c>
      <c r="E10" s="35">
        <f>SUM(E6:E9)</f>
        <v>129755000</v>
      </c>
    </row>
    <row r="11" spans="1:10" ht="15.75" x14ac:dyDescent="0.25">
      <c r="A11" s="25"/>
      <c r="B11" s="66"/>
      <c r="C11" s="66"/>
      <c r="D11" s="66"/>
      <c r="E11" s="34"/>
    </row>
    <row r="12" spans="1:10" ht="15.75" x14ac:dyDescent="0.25">
      <c r="A12" s="6" t="s">
        <v>66</v>
      </c>
      <c r="B12" s="59">
        <v>105290600</v>
      </c>
      <c r="C12" s="59">
        <v>136916915.91</v>
      </c>
      <c r="D12" s="59">
        <v>96867501</v>
      </c>
      <c r="E12" s="34">
        <v>119252000</v>
      </c>
      <c r="H12" s="136"/>
    </row>
    <row r="13" spans="1:10" ht="18.75" x14ac:dyDescent="0.3">
      <c r="A13" s="6" t="s">
        <v>67</v>
      </c>
      <c r="B13" s="59">
        <v>24732000</v>
      </c>
      <c r="C13" s="59">
        <v>31691092.699999999</v>
      </c>
      <c r="D13" s="59">
        <v>7377125.2699999996</v>
      </c>
      <c r="E13" s="5">
        <v>44976000</v>
      </c>
      <c r="F13" s="86"/>
    </row>
    <row r="14" spans="1:10" ht="15.75" x14ac:dyDescent="0.25">
      <c r="A14" s="26" t="s">
        <v>68</v>
      </c>
      <c r="B14" s="81">
        <f>SUM(B12:B13)</f>
        <v>130022600</v>
      </c>
      <c r="C14" s="81">
        <f t="shared" ref="C14:D14" si="1">SUM(C12:C13)</f>
        <v>168608008.60999998</v>
      </c>
      <c r="D14" s="81">
        <f t="shared" si="1"/>
        <v>104244626.27</v>
      </c>
      <c r="E14" s="35">
        <f>SUM(E12:E13)</f>
        <v>164228000</v>
      </c>
    </row>
    <row r="15" spans="1:10" ht="16.5" thickBot="1" x14ac:dyDescent="0.3">
      <c r="A15" s="27"/>
      <c r="B15" s="82"/>
      <c r="C15" s="82"/>
      <c r="D15" s="82"/>
      <c r="E15" s="36"/>
    </row>
    <row r="16" spans="1:10" ht="16.5" thickBot="1" x14ac:dyDescent="0.3">
      <c r="A16" s="28" t="s">
        <v>69</v>
      </c>
      <c r="B16" s="37">
        <f t="shared" ref="B16:D16" si="2">+B10-B14</f>
        <v>-23631600</v>
      </c>
      <c r="C16" s="37">
        <f t="shared" si="2"/>
        <v>-27836889.609999985</v>
      </c>
      <c r="D16" s="37">
        <f t="shared" si="2"/>
        <v>29277279.019999996</v>
      </c>
      <c r="E16" s="37">
        <f t="shared" ref="E16" si="3">+E10-E14</f>
        <v>-34473000</v>
      </c>
      <c r="J16" s="31"/>
    </row>
    <row r="17" spans="1:10" x14ac:dyDescent="0.25">
      <c r="A17" s="29" t="s">
        <v>70</v>
      </c>
      <c r="B17" s="83">
        <v>-6889000</v>
      </c>
      <c r="C17" s="83">
        <v>-6889000</v>
      </c>
      <c r="D17" s="83">
        <v>-6825947</v>
      </c>
      <c r="E17" s="34">
        <v>-3658000</v>
      </c>
      <c r="J17" s="31"/>
    </row>
    <row r="18" spans="1:10" ht="15.75" x14ac:dyDescent="0.25">
      <c r="A18" s="26" t="s">
        <v>71</v>
      </c>
      <c r="B18" s="35">
        <f>-SUM(B17+B16)</f>
        <v>30520600</v>
      </c>
      <c r="C18" s="35">
        <f t="shared" ref="C18:D18" si="4">-SUM(C17+C16)</f>
        <v>34725889.609999985</v>
      </c>
      <c r="D18" s="35">
        <f t="shared" si="4"/>
        <v>-22451332.019999996</v>
      </c>
      <c r="E18" s="35">
        <f>-SUM(E17+E16)</f>
        <v>38131000</v>
      </c>
    </row>
    <row r="19" spans="1:10" ht="15.75" x14ac:dyDescent="0.25">
      <c r="A19" s="30"/>
      <c r="B19" s="84"/>
      <c r="C19" s="84"/>
      <c r="D19" s="84"/>
      <c r="E19" s="31"/>
    </row>
    <row r="20" spans="1:10" x14ac:dyDescent="0.25">
      <c r="A20" s="29" t="s">
        <v>74</v>
      </c>
      <c r="B20" s="83"/>
      <c r="C20" s="83"/>
      <c r="D20" s="83"/>
      <c r="E20" s="5">
        <v>60000000</v>
      </c>
    </row>
    <row r="21" spans="1:10" ht="15.75" x14ac:dyDescent="0.25">
      <c r="A21" s="112" t="s">
        <v>87</v>
      </c>
      <c r="B21" s="81"/>
      <c r="C21" s="81"/>
      <c r="D21" s="81"/>
      <c r="E21" s="35">
        <f>E20-E18</f>
        <v>21869000</v>
      </c>
    </row>
    <row r="22" spans="1:10" ht="15.75" x14ac:dyDescent="0.25">
      <c r="A22" s="87"/>
      <c r="B22" s="68"/>
      <c r="C22" s="68"/>
      <c r="D22" s="68"/>
      <c r="E22" s="2"/>
    </row>
    <row r="23" spans="1:10" s="53" customFormat="1" ht="15.75" x14ac:dyDescent="0.25">
      <c r="A23" s="87"/>
      <c r="B23" s="68"/>
      <c r="C23" s="68"/>
      <c r="D23" s="68"/>
      <c r="E23" s="2"/>
    </row>
    <row r="24" spans="1:10" ht="61.5" customHeight="1" x14ac:dyDescent="0.25">
      <c r="A24" s="113" t="s">
        <v>77</v>
      </c>
      <c r="B24" s="113"/>
      <c r="C24" s="113"/>
      <c r="D24" s="113"/>
      <c r="E24" s="113"/>
    </row>
    <row r="25" spans="1:10" ht="15.75" x14ac:dyDescent="0.25">
      <c r="A25" s="32"/>
      <c r="B25" s="32"/>
      <c r="C25" s="32"/>
      <c r="D25" s="32"/>
      <c r="E25" s="2"/>
    </row>
    <row r="26" spans="1:10" ht="126" customHeight="1" x14ac:dyDescent="0.25">
      <c r="A26" s="114" t="s">
        <v>75</v>
      </c>
      <c r="B26" s="114"/>
      <c r="C26" s="114"/>
      <c r="D26" s="114"/>
      <c r="E26" s="114"/>
    </row>
    <row r="27" spans="1:10" ht="16.899999999999999" customHeight="1" x14ac:dyDescent="0.25">
      <c r="A27" s="32"/>
      <c r="B27" s="32"/>
      <c r="C27" s="32"/>
      <c r="D27" s="32"/>
      <c r="E27" s="2"/>
    </row>
    <row r="28" spans="1:10" ht="15.75" x14ac:dyDescent="0.25">
      <c r="A28" s="43" t="s">
        <v>90</v>
      </c>
      <c r="B28" s="32"/>
      <c r="C28" s="32"/>
      <c r="D28" s="32"/>
      <c r="E28" s="50">
        <v>44538</v>
      </c>
    </row>
    <row r="29" spans="1:10" ht="15.75" x14ac:dyDescent="0.25">
      <c r="A29" s="43" t="s">
        <v>64</v>
      </c>
      <c r="B29" s="32"/>
      <c r="C29" s="32"/>
      <c r="D29" s="32"/>
      <c r="E29" s="50">
        <v>44550</v>
      </c>
    </row>
    <row r="30" spans="1:10" ht="15.75" x14ac:dyDescent="0.25">
      <c r="A30" s="32"/>
      <c r="B30" s="32"/>
      <c r="C30" s="32"/>
      <c r="D30" s="32"/>
    </row>
    <row r="432" spans="1:5" x14ac:dyDescent="0.25">
      <c r="A432" s="33"/>
      <c r="B432" s="67"/>
      <c r="C432" s="67"/>
      <c r="D432" s="67"/>
      <c r="E432" s="2"/>
    </row>
  </sheetData>
  <mergeCells count="6">
    <mergeCell ref="A24:E24"/>
    <mergeCell ref="A26:E26"/>
    <mergeCell ref="A4:A5"/>
    <mergeCell ref="E4:E5"/>
    <mergeCell ref="A1:E1"/>
    <mergeCell ref="B4:D4"/>
  </mergeCells>
  <printOptions horizontalCentered="1"/>
  <pageMargins left="0.43307086614173229" right="0.43307086614173229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0B2A-40AE-4369-A3C1-7C0E98A628B2}">
  <sheetPr>
    <pageSetUpPr fitToPage="1"/>
  </sheetPr>
  <dimension ref="A1:H470"/>
  <sheetViews>
    <sheetView tabSelected="1" topLeftCell="A61" zoomScale="136" zoomScaleNormal="136" workbookViewId="0">
      <selection activeCell="A76" sqref="A76:B76"/>
    </sheetView>
  </sheetViews>
  <sheetFormatPr defaultRowHeight="15" x14ac:dyDescent="0.25"/>
  <cols>
    <col min="1" max="1" width="10.42578125" customWidth="1"/>
    <col min="2" max="2" width="52.5703125" customWidth="1"/>
    <col min="3" max="3" width="0.42578125" style="31" customWidth="1"/>
    <col min="4" max="4" width="15.28515625" style="31" hidden="1" customWidth="1"/>
    <col min="5" max="5" width="22.28515625" style="31" hidden="1" customWidth="1"/>
    <col min="6" max="6" width="14.7109375" customWidth="1"/>
    <col min="7" max="7" width="2.42578125" style="111" bestFit="1" customWidth="1"/>
    <col min="8" max="8" width="10.42578125" bestFit="1" customWidth="1"/>
  </cols>
  <sheetData>
    <row r="1" spans="1:7" ht="23.25" x14ac:dyDescent="0.35">
      <c r="A1" s="135" t="s">
        <v>89</v>
      </c>
      <c r="B1" s="135"/>
      <c r="C1" s="52"/>
      <c r="D1" s="52"/>
      <c r="E1" s="52"/>
      <c r="F1" s="1"/>
      <c r="G1" s="90"/>
    </row>
    <row r="2" spans="1:7" ht="19.5" customHeight="1" thickBot="1" x14ac:dyDescent="0.35">
      <c r="A2" s="3" t="s">
        <v>0</v>
      </c>
      <c r="B2" s="3"/>
      <c r="C2" s="51"/>
      <c r="D2" s="51"/>
      <c r="E2" s="51"/>
      <c r="F2" s="2"/>
      <c r="G2" s="91"/>
    </row>
    <row r="3" spans="1:7" ht="15.75" x14ac:dyDescent="0.25">
      <c r="A3" s="124" t="s">
        <v>1</v>
      </c>
      <c r="B3" s="125"/>
      <c r="C3" s="132" t="s">
        <v>83</v>
      </c>
      <c r="D3" s="133"/>
      <c r="E3" s="134"/>
      <c r="F3" s="117" t="s">
        <v>91</v>
      </c>
      <c r="G3" s="92"/>
    </row>
    <row r="4" spans="1:7" ht="14.25" customHeight="1" thickBot="1" x14ac:dyDescent="0.3">
      <c r="A4" s="126"/>
      <c r="B4" s="127"/>
      <c r="C4" s="54" t="s">
        <v>80</v>
      </c>
      <c r="D4" s="55" t="s">
        <v>81</v>
      </c>
      <c r="E4" s="69" t="s">
        <v>82</v>
      </c>
      <c r="F4" s="118"/>
      <c r="G4" s="92"/>
    </row>
    <row r="5" spans="1:7" x14ac:dyDescent="0.25">
      <c r="A5" s="4" t="s">
        <v>2</v>
      </c>
      <c r="B5" s="4"/>
      <c r="C5" s="57">
        <v>84310000</v>
      </c>
      <c r="D5" s="57">
        <v>92190000</v>
      </c>
      <c r="E5" s="57">
        <v>92065980.049999997</v>
      </c>
      <c r="F5" s="5">
        <v>106800000</v>
      </c>
      <c r="G5" s="93"/>
    </row>
    <row r="6" spans="1:7" x14ac:dyDescent="0.25">
      <c r="A6" s="6" t="s">
        <v>3</v>
      </c>
      <c r="B6" s="6"/>
      <c r="C6" s="59">
        <v>14481000</v>
      </c>
      <c r="D6" s="59">
        <v>14665930</v>
      </c>
      <c r="E6" s="59">
        <v>10556539.24</v>
      </c>
      <c r="F6" s="5">
        <v>15078000</v>
      </c>
      <c r="G6" s="93"/>
    </row>
    <row r="7" spans="1:7" x14ac:dyDescent="0.25">
      <c r="A7" s="6" t="s">
        <v>4</v>
      </c>
      <c r="B7" s="6"/>
      <c r="C7" s="59">
        <v>1100000</v>
      </c>
      <c r="D7" s="59">
        <v>1100000</v>
      </c>
      <c r="E7" s="59">
        <v>85317</v>
      </c>
      <c r="F7" s="5">
        <v>1000000</v>
      </c>
      <c r="G7" s="93"/>
    </row>
    <row r="8" spans="1:7" ht="15.75" thickBot="1" x14ac:dyDescent="0.3">
      <c r="A8" s="6" t="s">
        <v>5</v>
      </c>
      <c r="B8" s="6"/>
      <c r="C8" s="59">
        <v>6500000</v>
      </c>
      <c r="D8" s="59">
        <v>32815189</v>
      </c>
      <c r="E8" s="59">
        <v>30814069</v>
      </c>
      <c r="F8" s="5">
        <v>6877000</v>
      </c>
      <c r="G8" s="93"/>
    </row>
    <row r="9" spans="1:7" s="78" customFormat="1" ht="19.5" thickBot="1" x14ac:dyDescent="0.35">
      <c r="A9" s="122" t="s">
        <v>6</v>
      </c>
      <c r="B9" s="123"/>
      <c r="C9" s="79">
        <f>SUM(C5:C8)</f>
        <v>106391000</v>
      </c>
      <c r="D9" s="79">
        <f>SUM(D5:D8)</f>
        <v>140771119</v>
      </c>
      <c r="E9" s="79">
        <f>SUM(E5:E8)</f>
        <v>133521905.28999999</v>
      </c>
      <c r="F9" s="80">
        <f>SUM(F5:F8)</f>
        <v>129755000</v>
      </c>
      <c r="G9" s="94"/>
    </row>
    <row r="10" spans="1:7" ht="19.5" customHeight="1" thickBot="1" x14ac:dyDescent="0.35">
      <c r="A10" s="3" t="s">
        <v>76</v>
      </c>
      <c r="B10" s="3"/>
      <c r="C10" s="51"/>
      <c r="D10" s="51"/>
      <c r="E10" s="51"/>
      <c r="F10" s="2"/>
      <c r="G10" s="91"/>
    </row>
    <row r="11" spans="1:7" ht="15.75" customHeight="1" x14ac:dyDescent="0.25">
      <c r="A11" s="128" t="s">
        <v>7</v>
      </c>
      <c r="B11" s="129"/>
      <c r="C11" s="132" t="s">
        <v>83</v>
      </c>
      <c r="D11" s="133"/>
      <c r="E11" s="133"/>
      <c r="F11" s="117" t="s">
        <v>91</v>
      </c>
      <c r="G11" s="92"/>
    </row>
    <row r="12" spans="1:7" ht="13.5" customHeight="1" thickBot="1" x14ac:dyDescent="0.3">
      <c r="A12" s="130"/>
      <c r="B12" s="131"/>
      <c r="C12" s="54" t="s">
        <v>80</v>
      </c>
      <c r="D12" s="54" t="s">
        <v>81</v>
      </c>
      <c r="E12" s="56" t="s">
        <v>82</v>
      </c>
      <c r="F12" s="118"/>
      <c r="G12" s="92"/>
    </row>
    <row r="13" spans="1:7" ht="15" customHeight="1" x14ac:dyDescent="0.25">
      <c r="A13" s="40">
        <v>1014</v>
      </c>
      <c r="B13" s="6" t="s">
        <v>8</v>
      </c>
      <c r="C13" s="59">
        <v>100000</v>
      </c>
      <c r="D13" s="59">
        <v>100000</v>
      </c>
      <c r="E13" s="59">
        <v>0</v>
      </c>
      <c r="F13" s="5">
        <v>100000</v>
      </c>
      <c r="G13" s="93"/>
    </row>
    <row r="14" spans="1:7" ht="15.75" customHeight="1" x14ac:dyDescent="0.25">
      <c r="A14" s="40">
        <v>1070</v>
      </c>
      <c r="B14" s="6" t="s">
        <v>9</v>
      </c>
      <c r="C14" s="59">
        <v>50000</v>
      </c>
      <c r="D14" s="59">
        <v>50000</v>
      </c>
      <c r="E14" s="59">
        <v>0</v>
      </c>
      <c r="F14" s="5">
        <v>50000</v>
      </c>
      <c r="G14" s="93"/>
    </row>
    <row r="15" spans="1:7" ht="15.75" customHeight="1" x14ac:dyDescent="0.25">
      <c r="A15" s="40">
        <v>2141</v>
      </c>
      <c r="B15" s="6" t="s">
        <v>10</v>
      </c>
      <c r="C15" s="59">
        <v>300000</v>
      </c>
      <c r="D15" s="59">
        <v>377808</v>
      </c>
      <c r="E15" s="59">
        <v>140879.79999999999</v>
      </c>
      <c r="F15" s="5">
        <v>440000</v>
      </c>
      <c r="G15" s="93"/>
    </row>
    <row r="16" spans="1:7" ht="15.75" customHeight="1" x14ac:dyDescent="0.25">
      <c r="A16" s="40">
        <v>2143</v>
      </c>
      <c r="B16" s="6" t="s">
        <v>11</v>
      </c>
      <c r="C16" s="59">
        <v>61000</v>
      </c>
      <c r="D16" s="59">
        <v>61000</v>
      </c>
      <c r="E16" s="59">
        <v>59330</v>
      </c>
      <c r="F16" s="5">
        <v>63000</v>
      </c>
      <c r="G16" s="93"/>
    </row>
    <row r="17" spans="1:8" x14ac:dyDescent="0.25">
      <c r="A17" s="40">
        <v>2212</v>
      </c>
      <c r="B17" s="6" t="s">
        <v>12</v>
      </c>
      <c r="C17" s="59">
        <v>13250000</v>
      </c>
      <c r="D17" s="59">
        <v>14210000</v>
      </c>
      <c r="E17" s="59">
        <v>4209905.97</v>
      </c>
      <c r="F17" s="5">
        <v>17840000</v>
      </c>
      <c r="G17" s="93"/>
    </row>
    <row r="18" spans="1:8" x14ac:dyDescent="0.25">
      <c r="A18" s="40">
        <v>2219</v>
      </c>
      <c r="B18" s="6" t="s">
        <v>13</v>
      </c>
      <c r="C18" s="59">
        <v>3870000</v>
      </c>
      <c r="D18" s="59">
        <v>1870000</v>
      </c>
      <c r="E18" s="59">
        <v>497014.2</v>
      </c>
      <c r="F18" s="5">
        <v>2820000</v>
      </c>
      <c r="G18" s="93"/>
    </row>
    <row r="19" spans="1:8" x14ac:dyDescent="0.25">
      <c r="A19" s="40">
        <v>2223</v>
      </c>
      <c r="B19" s="6" t="s">
        <v>15</v>
      </c>
      <c r="C19" s="59">
        <v>10000</v>
      </c>
      <c r="D19" s="59">
        <v>10000</v>
      </c>
      <c r="E19" s="59">
        <v>0</v>
      </c>
      <c r="F19" s="5">
        <v>100000</v>
      </c>
      <c r="G19" s="93"/>
    </row>
    <row r="20" spans="1:8" x14ac:dyDescent="0.25">
      <c r="A20" s="40">
        <v>2229</v>
      </c>
      <c r="B20" s="6" t="s">
        <v>16</v>
      </c>
      <c r="C20" s="59">
        <v>100000</v>
      </c>
      <c r="D20" s="59">
        <v>140000</v>
      </c>
      <c r="E20" s="59">
        <v>81709.91</v>
      </c>
      <c r="F20" s="5">
        <v>130000</v>
      </c>
      <c r="G20" s="93"/>
    </row>
    <row r="21" spans="1:8" x14ac:dyDescent="0.25">
      <c r="A21" s="40">
        <v>2292</v>
      </c>
      <c r="B21" s="6" t="s">
        <v>14</v>
      </c>
      <c r="C21" s="59">
        <v>4750000</v>
      </c>
      <c r="D21" s="59">
        <v>6450000</v>
      </c>
      <c r="E21" s="59">
        <v>5718885.2400000002</v>
      </c>
      <c r="F21" s="5">
        <v>4750000</v>
      </c>
      <c r="G21" s="93"/>
    </row>
    <row r="22" spans="1:8" x14ac:dyDescent="0.25">
      <c r="A22" s="40">
        <v>2310</v>
      </c>
      <c r="B22" s="6" t="s">
        <v>17</v>
      </c>
      <c r="C22" s="59">
        <v>4650000</v>
      </c>
      <c r="D22" s="59">
        <v>4650000</v>
      </c>
      <c r="E22" s="59">
        <v>35124.18</v>
      </c>
      <c r="F22" s="5">
        <v>9821000</v>
      </c>
      <c r="G22" s="93"/>
    </row>
    <row r="23" spans="1:8" x14ac:dyDescent="0.25">
      <c r="A23" s="40">
        <v>2321</v>
      </c>
      <c r="B23" s="6" t="s">
        <v>18</v>
      </c>
      <c r="C23" s="59">
        <v>3655000</v>
      </c>
      <c r="D23" s="59">
        <v>5195000</v>
      </c>
      <c r="E23" s="59">
        <v>1339290.75</v>
      </c>
      <c r="F23" s="5">
        <v>1344000</v>
      </c>
      <c r="G23" s="93"/>
    </row>
    <row r="24" spans="1:8" x14ac:dyDescent="0.25">
      <c r="A24" s="40">
        <v>2322</v>
      </c>
      <c r="B24" s="6" t="s">
        <v>20</v>
      </c>
      <c r="C24" s="59">
        <v>1805000</v>
      </c>
      <c r="D24" s="59">
        <v>1124000</v>
      </c>
      <c r="E24" s="59">
        <v>366993</v>
      </c>
      <c r="F24" s="5">
        <v>3500000</v>
      </c>
      <c r="G24" s="93"/>
    </row>
    <row r="25" spans="1:8" x14ac:dyDescent="0.25">
      <c r="A25" s="40">
        <v>2341</v>
      </c>
      <c r="B25" s="6" t="s">
        <v>19</v>
      </c>
      <c r="C25" s="59">
        <v>510000</v>
      </c>
      <c r="D25" s="59">
        <v>1110000</v>
      </c>
      <c r="E25" s="59">
        <v>48240</v>
      </c>
      <c r="F25" s="5">
        <v>80000</v>
      </c>
      <c r="G25" s="93"/>
    </row>
    <row r="26" spans="1:8" x14ac:dyDescent="0.25">
      <c r="A26" s="40">
        <v>3111</v>
      </c>
      <c r="B26" s="6" t="s">
        <v>21</v>
      </c>
      <c r="C26" s="59">
        <v>2277000</v>
      </c>
      <c r="D26" s="59">
        <v>3131692</v>
      </c>
      <c r="E26" s="59">
        <v>2337692</v>
      </c>
      <c r="F26" s="5">
        <v>2735000</v>
      </c>
      <c r="G26" s="89"/>
    </row>
    <row r="27" spans="1:8" x14ac:dyDescent="0.25">
      <c r="A27" s="40"/>
      <c r="B27" s="38" t="s">
        <v>22</v>
      </c>
      <c r="C27" s="70">
        <v>1130000</v>
      </c>
      <c r="D27" s="70">
        <v>1497329</v>
      </c>
      <c r="E27" s="70">
        <v>1159329</v>
      </c>
      <c r="F27" s="39">
        <v>1440000</v>
      </c>
      <c r="G27" s="88"/>
    </row>
    <row r="28" spans="1:8" x14ac:dyDescent="0.25">
      <c r="A28" s="40"/>
      <c r="B28" s="38" t="s">
        <v>23</v>
      </c>
      <c r="C28" s="70">
        <v>1147000</v>
      </c>
      <c r="D28" s="70">
        <v>1634363</v>
      </c>
      <c r="E28" s="70">
        <v>1178363</v>
      </c>
      <c r="F28" s="39">
        <v>1295000</v>
      </c>
      <c r="G28" s="89"/>
      <c r="H28" s="85"/>
    </row>
    <row r="29" spans="1:8" x14ac:dyDescent="0.25">
      <c r="A29" s="40">
        <v>3113</v>
      </c>
      <c r="B29" s="6" t="s">
        <v>88</v>
      </c>
      <c r="C29" s="59">
        <v>8171000</v>
      </c>
      <c r="D29" s="59">
        <v>9567186.9000000004</v>
      </c>
      <c r="E29" s="59">
        <v>7963986.9000000004</v>
      </c>
      <c r="F29" s="5">
        <v>8123000</v>
      </c>
      <c r="G29" s="93"/>
    </row>
    <row r="30" spans="1:8" x14ac:dyDescent="0.25">
      <c r="A30" s="40">
        <v>3114</v>
      </c>
      <c r="B30" s="6" t="s">
        <v>24</v>
      </c>
      <c r="C30" s="59">
        <v>440000</v>
      </c>
      <c r="D30" s="59">
        <v>440000</v>
      </c>
      <c r="E30" s="59">
        <v>342000</v>
      </c>
      <c r="F30" s="5">
        <v>450000</v>
      </c>
      <c r="G30" s="93"/>
    </row>
    <row r="31" spans="1:8" x14ac:dyDescent="0.25">
      <c r="A31" s="40">
        <v>3115</v>
      </c>
      <c r="B31" s="6" t="s">
        <v>25</v>
      </c>
      <c r="C31" s="59">
        <v>144000</v>
      </c>
      <c r="D31" s="59">
        <v>144000</v>
      </c>
      <c r="E31" s="59">
        <v>42300</v>
      </c>
      <c r="F31" s="5">
        <v>200000</v>
      </c>
      <c r="G31" s="93"/>
    </row>
    <row r="32" spans="1:8" x14ac:dyDescent="0.25">
      <c r="A32" s="40">
        <v>3231</v>
      </c>
      <c r="B32" s="6" t="s">
        <v>26</v>
      </c>
      <c r="C32" s="59">
        <v>30000</v>
      </c>
      <c r="D32" s="59">
        <v>30000</v>
      </c>
      <c r="E32" s="59">
        <v>17790</v>
      </c>
      <c r="F32" s="5">
        <v>30000</v>
      </c>
      <c r="G32" s="93"/>
    </row>
    <row r="33" spans="1:7" ht="19.5" customHeight="1" x14ac:dyDescent="0.25">
      <c r="A33" s="40">
        <v>3314</v>
      </c>
      <c r="B33" s="6" t="s">
        <v>27</v>
      </c>
      <c r="C33" s="59">
        <v>540000</v>
      </c>
      <c r="D33" s="59">
        <v>540000</v>
      </c>
      <c r="E33" s="59">
        <v>272345.28000000003</v>
      </c>
      <c r="F33" s="5">
        <v>605500</v>
      </c>
      <c r="G33" s="93"/>
    </row>
    <row r="34" spans="1:7" x14ac:dyDescent="0.25">
      <c r="A34" s="40">
        <v>3319</v>
      </c>
      <c r="B34" s="6" t="s">
        <v>28</v>
      </c>
      <c r="C34" s="59">
        <v>3500</v>
      </c>
      <c r="D34" s="59">
        <v>3500</v>
      </c>
      <c r="E34" s="59">
        <v>0</v>
      </c>
      <c r="F34" s="5">
        <v>3500</v>
      </c>
      <c r="G34" s="93"/>
    </row>
    <row r="35" spans="1:7" x14ac:dyDescent="0.25">
      <c r="A35" s="40">
        <v>3322</v>
      </c>
      <c r="B35" s="6" t="s">
        <v>29</v>
      </c>
      <c r="C35" s="59">
        <v>572000</v>
      </c>
      <c r="D35" s="59">
        <v>572000</v>
      </c>
      <c r="E35" s="59">
        <v>70348.3</v>
      </c>
      <c r="F35" s="5">
        <v>1200000</v>
      </c>
      <c r="G35" s="93"/>
    </row>
    <row r="36" spans="1:7" ht="32.450000000000003" customHeight="1" x14ac:dyDescent="0.25">
      <c r="A36" s="40">
        <v>3326</v>
      </c>
      <c r="B36" s="7" t="s">
        <v>30</v>
      </c>
      <c r="C36" s="71">
        <v>170000</v>
      </c>
      <c r="D36" s="71">
        <v>170000</v>
      </c>
      <c r="E36" s="71">
        <v>40873.800000000003</v>
      </c>
      <c r="F36" s="5">
        <v>200000</v>
      </c>
      <c r="G36" s="93"/>
    </row>
    <row r="37" spans="1:7" x14ac:dyDescent="0.25">
      <c r="A37" s="40">
        <v>3341</v>
      </c>
      <c r="B37" s="6" t="s">
        <v>31</v>
      </c>
      <c r="C37" s="59">
        <v>85000</v>
      </c>
      <c r="D37" s="59">
        <v>125000</v>
      </c>
      <c r="E37" s="59">
        <v>83893.07</v>
      </c>
      <c r="F37" s="5">
        <v>90000</v>
      </c>
      <c r="G37" s="93"/>
    </row>
    <row r="38" spans="1:7" x14ac:dyDescent="0.25">
      <c r="A38" s="40">
        <v>3349</v>
      </c>
      <c r="B38" s="6" t="s">
        <v>32</v>
      </c>
      <c r="C38" s="59">
        <v>372000</v>
      </c>
      <c r="D38" s="59">
        <v>492000</v>
      </c>
      <c r="E38" s="59">
        <v>333768.18</v>
      </c>
      <c r="F38" s="5">
        <v>440000</v>
      </c>
      <c r="G38" s="93"/>
    </row>
    <row r="39" spans="1:7" x14ac:dyDescent="0.25">
      <c r="A39" s="40">
        <v>3392</v>
      </c>
      <c r="B39" s="6" t="s">
        <v>33</v>
      </c>
      <c r="C39" s="59">
        <v>407000</v>
      </c>
      <c r="D39" s="59">
        <v>407000</v>
      </c>
      <c r="E39" s="59">
        <v>301233.56</v>
      </c>
      <c r="F39" s="5">
        <v>432000</v>
      </c>
      <c r="G39" s="93"/>
    </row>
    <row r="40" spans="1:7" x14ac:dyDescent="0.25">
      <c r="A40" s="40">
        <v>3399</v>
      </c>
      <c r="B40" s="6" t="s">
        <v>34</v>
      </c>
      <c r="C40" s="59">
        <v>1185500</v>
      </c>
      <c r="D40" s="59">
        <v>1445530</v>
      </c>
      <c r="E40" s="59">
        <v>1210432.6100000001</v>
      </c>
      <c r="F40" s="5">
        <v>1300000</v>
      </c>
      <c r="G40" s="93"/>
    </row>
    <row r="41" spans="1:7" x14ac:dyDescent="0.25">
      <c r="A41" s="40">
        <v>3412</v>
      </c>
      <c r="B41" s="6" t="s">
        <v>35</v>
      </c>
      <c r="C41" s="59">
        <v>25000</v>
      </c>
      <c r="D41" s="59">
        <v>25000</v>
      </c>
      <c r="E41" s="59">
        <v>19127.11</v>
      </c>
      <c r="F41" s="5">
        <v>32500</v>
      </c>
      <c r="G41" s="93"/>
    </row>
    <row r="42" spans="1:7" x14ac:dyDescent="0.25">
      <c r="A42" s="40">
        <v>3419</v>
      </c>
      <c r="B42" s="6" t="s">
        <v>36</v>
      </c>
      <c r="C42" s="59">
        <v>815000</v>
      </c>
      <c r="D42" s="59">
        <v>815000</v>
      </c>
      <c r="E42" s="59">
        <v>809500</v>
      </c>
      <c r="F42" s="5">
        <v>625000</v>
      </c>
      <c r="G42" s="93"/>
    </row>
    <row r="43" spans="1:7" x14ac:dyDescent="0.25">
      <c r="A43" s="40">
        <v>3421</v>
      </c>
      <c r="B43" s="6" t="s">
        <v>37</v>
      </c>
      <c r="C43" s="59">
        <v>1225000</v>
      </c>
      <c r="D43" s="59">
        <v>1725000</v>
      </c>
      <c r="E43" s="59">
        <v>963598.11</v>
      </c>
      <c r="F43" s="5">
        <v>1145000</v>
      </c>
      <c r="G43" s="93"/>
    </row>
    <row r="44" spans="1:7" x14ac:dyDescent="0.25">
      <c r="A44" s="40">
        <v>3612</v>
      </c>
      <c r="B44" s="6" t="s">
        <v>38</v>
      </c>
      <c r="C44" s="59">
        <v>990000</v>
      </c>
      <c r="D44" s="59">
        <v>990000</v>
      </c>
      <c r="E44" s="59">
        <v>692425.64</v>
      </c>
      <c r="F44" s="5">
        <v>990000</v>
      </c>
      <c r="G44" s="93"/>
    </row>
    <row r="45" spans="1:7" x14ac:dyDescent="0.25">
      <c r="A45" s="40">
        <v>3613</v>
      </c>
      <c r="B45" s="6" t="s">
        <v>39</v>
      </c>
      <c r="C45" s="59">
        <v>520000</v>
      </c>
      <c r="D45" s="59">
        <v>720000</v>
      </c>
      <c r="E45" s="59">
        <v>453514.17</v>
      </c>
      <c r="F45" s="5">
        <v>540000</v>
      </c>
      <c r="G45" s="93"/>
    </row>
    <row r="46" spans="1:7" x14ac:dyDescent="0.25">
      <c r="A46" s="40">
        <v>3631</v>
      </c>
      <c r="B46" s="6" t="s">
        <v>40</v>
      </c>
      <c r="C46" s="59">
        <v>3600000</v>
      </c>
      <c r="D46" s="59">
        <v>3600000</v>
      </c>
      <c r="E46" s="59">
        <v>2794175.8</v>
      </c>
      <c r="F46" s="5">
        <v>4500000</v>
      </c>
      <c r="G46" s="93"/>
    </row>
    <row r="47" spans="1:7" x14ac:dyDescent="0.25">
      <c r="A47" s="40">
        <v>3632</v>
      </c>
      <c r="B47" s="6" t="s">
        <v>41</v>
      </c>
      <c r="C47" s="59">
        <v>430000</v>
      </c>
      <c r="D47" s="59">
        <v>430000</v>
      </c>
      <c r="E47" s="59">
        <v>190824.9</v>
      </c>
      <c r="F47" s="5">
        <v>436000</v>
      </c>
      <c r="G47" s="93"/>
    </row>
    <row r="48" spans="1:7" x14ac:dyDescent="0.25">
      <c r="A48" s="40">
        <v>3635</v>
      </c>
      <c r="B48" s="6" t="s">
        <v>42</v>
      </c>
      <c r="C48" s="59">
        <v>450000</v>
      </c>
      <c r="D48" s="59">
        <v>450000</v>
      </c>
      <c r="E48" s="59">
        <v>0</v>
      </c>
      <c r="F48" s="5">
        <v>700000</v>
      </c>
      <c r="G48" s="93"/>
    </row>
    <row r="49" spans="1:8" x14ac:dyDescent="0.25">
      <c r="A49" s="40">
        <v>3636</v>
      </c>
      <c r="B49" s="6" t="s">
        <v>43</v>
      </c>
      <c r="C49" s="59">
        <v>330000</v>
      </c>
      <c r="D49" s="59">
        <v>330000</v>
      </c>
      <c r="E49" s="59">
        <v>17250</v>
      </c>
      <c r="F49" s="5">
        <v>320000</v>
      </c>
      <c r="G49" s="93"/>
    </row>
    <row r="50" spans="1:8" x14ac:dyDescent="0.25">
      <c r="A50" s="40">
        <v>3639</v>
      </c>
      <c r="B50" s="6" t="s">
        <v>44</v>
      </c>
      <c r="C50" s="59">
        <v>16747100</v>
      </c>
      <c r="D50" s="59">
        <v>23486679</v>
      </c>
      <c r="E50" s="59">
        <v>7200796.2300000004</v>
      </c>
      <c r="F50" s="5">
        <v>32981000</v>
      </c>
      <c r="G50" s="89"/>
      <c r="H50" s="87"/>
    </row>
    <row r="51" spans="1:8" x14ac:dyDescent="0.25">
      <c r="A51" s="40">
        <v>3722</v>
      </c>
      <c r="B51" s="6" t="s">
        <v>45</v>
      </c>
      <c r="C51" s="59">
        <v>5000000</v>
      </c>
      <c r="D51" s="59">
        <v>8551450</v>
      </c>
      <c r="E51" s="59">
        <v>3607237.6</v>
      </c>
      <c r="F51" s="5">
        <v>6285000</v>
      </c>
      <c r="G51" s="93"/>
    </row>
    <row r="52" spans="1:8" x14ac:dyDescent="0.25">
      <c r="A52" s="40">
        <v>3723</v>
      </c>
      <c r="B52" s="6" t="s">
        <v>46</v>
      </c>
      <c r="C52" s="59">
        <v>4677000</v>
      </c>
      <c r="D52" s="59">
        <v>4677000</v>
      </c>
      <c r="E52" s="59">
        <v>3653816.18</v>
      </c>
      <c r="F52" s="5">
        <v>5239500</v>
      </c>
      <c r="G52" s="93"/>
    </row>
    <row r="53" spans="1:8" x14ac:dyDescent="0.25">
      <c r="A53" s="40">
        <v>3725</v>
      </c>
      <c r="B53" s="6" t="s">
        <v>47</v>
      </c>
      <c r="C53" s="59">
        <v>1850000</v>
      </c>
      <c r="D53" s="59">
        <v>1850000</v>
      </c>
      <c r="E53" s="59">
        <v>1605983.84</v>
      </c>
      <c r="F53" s="5">
        <v>2600000</v>
      </c>
      <c r="G53" s="93"/>
    </row>
    <row r="54" spans="1:8" x14ac:dyDescent="0.25">
      <c r="A54" s="40">
        <v>3729</v>
      </c>
      <c r="B54" s="6" t="s">
        <v>48</v>
      </c>
      <c r="C54" s="59">
        <v>100000</v>
      </c>
      <c r="D54" s="59">
        <v>100000</v>
      </c>
      <c r="E54" s="59">
        <v>53431</v>
      </c>
      <c r="F54" s="5">
        <v>100000</v>
      </c>
      <c r="G54" s="93"/>
    </row>
    <row r="55" spans="1:8" x14ac:dyDescent="0.25">
      <c r="A55" s="40">
        <v>3745</v>
      </c>
      <c r="B55" s="6" t="s">
        <v>49</v>
      </c>
      <c r="C55" s="59">
        <v>5130000</v>
      </c>
      <c r="D55" s="59">
        <v>5130000</v>
      </c>
      <c r="E55" s="59">
        <v>3017062.91</v>
      </c>
      <c r="F55" s="5">
        <v>5520000</v>
      </c>
      <c r="G55" s="93"/>
    </row>
    <row r="56" spans="1:8" x14ac:dyDescent="0.25">
      <c r="A56" s="40">
        <v>3900</v>
      </c>
      <c r="B56" s="6" t="s">
        <v>72</v>
      </c>
      <c r="C56" s="59">
        <v>0</v>
      </c>
      <c r="D56" s="59">
        <v>0</v>
      </c>
      <c r="E56" s="59">
        <v>0</v>
      </c>
      <c r="F56" s="5">
        <v>500000</v>
      </c>
      <c r="G56" s="93"/>
    </row>
    <row r="57" spans="1:8" x14ac:dyDescent="0.25">
      <c r="A57" s="40">
        <v>4179</v>
      </c>
      <c r="B57" s="6" t="s">
        <v>50</v>
      </c>
      <c r="C57" s="59">
        <v>200000</v>
      </c>
      <c r="D57" s="59">
        <v>200000</v>
      </c>
      <c r="E57" s="59">
        <v>69684</v>
      </c>
      <c r="F57" s="5">
        <v>250000</v>
      </c>
      <c r="G57" s="93"/>
    </row>
    <row r="58" spans="1:8" x14ac:dyDescent="0.25">
      <c r="A58" s="40">
        <v>4350</v>
      </c>
      <c r="B58" s="6" t="s">
        <v>52</v>
      </c>
      <c r="C58" s="59">
        <v>200000</v>
      </c>
      <c r="D58" s="59">
        <v>18100457</v>
      </c>
      <c r="E58" s="59">
        <v>17245757</v>
      </c>
      <c r="F58" s="5">
        <v>380000</v>
      </c>
      <c r="G58" s="87"/>
    </row>
    <row r="59" spans="1:8" x14ac:dyDescent="0.25">
      <c r="A59" s="40">
        <v>4351</v>
      </c>
      <c r="B59" s="6" t="s">
        <v>51</v>
      </c>
      <c r="C59" s="59">
        <v>164000</v>
      </c>
      <c r="D59" s="59">
        <v>164000</v>
      </c>
      <c r="E59" s="59">
        <v>56703.68</v>
      </c>
      <c r="F59" s="5">
        <v>164000</v>
      </c>
      <c r="G59" s="93"/>
    </row>
    <row r="60" spans="1:8" ht="15.75" customHeight="1" x14ac:dyDescent="0.25">
      <c r="A60" s="40">
        <v>4359</v>
      </c>
      <c r="B60" s="6" t="s">
        <v>53</v>
      </c>
      <c r="C60" s="59">
        <v>65000</v>
      </c>
      <c r="D60" s="59">
        <v>65000</v>
      </c>
      <c r="E60" s="59">
        <v>0</v>
      </c>
      <c r="F60" s="5">
        <v>65000</v>
      </c>
      <c r="G60" s="93"/>
    </row>
    <row r="61" spans="1:8" x14ac:dyDescent="0.25">
      <c r="A61" s="40">
        <v>5213</v>
      </c>
      <c r="B61" s="6" t="s">
        <v>56</v>
      </c>
      <c r="C61" s="59">
        <v>300000</v>
      </c>
      <c r="D61" s="59">
        <v>563364.71</v>
      </c>
      <c r="E61" s="59">
        <v>264845.65000000002</v>
      </c>
      <c r="F61" s="5">
        <v>400000</v>
      </c>
      <c r="G61" s="93"/>
    </row>
    <row r="62" spans="1:8" x14ac:dyDescent="0.25">
      <c r="A62" s="40">
        <v>5272</v>
      </c>
      <c r="B62" s="6" t="s">
        <v>55</v>
      </c>
      <c r="C62" s="59">
        <v>30000</v>
      </c>
      <c r="D62" s="59">
        <v>30000</v>
      </c>
      <c r="E62" s="59">
        <v>0</v>
      </c>
      <c r="F62" s="5">
        <v>100000</v>
      </c>
      <c r="G62" s="93"/>
    </row>
    <row r="63" spans="1:8" x14ac:dyDescent="0.25">
      <c r="A63" s="40">
        <v>5311</v>
      </c>
      <c r="B63" s="6" t="s">
        <v>54</v>
      </c>
      <c r="C63" s="59">
        <v>5322000</v>
      </c>
      <c r="D63" s="59">
        <v>5681500</v>
      </c>
      <c r="E63" s="59">
        <v>4910243.96</v>
      </c>
      <c r="F63" s="5">
        <v>6735000</v>
      </c>
      <c r="G63" s="93"/>
    </row>
    <row r="64" spans="1:8" x14ac:dyDescent="0.25">
      <c r="A64" s="40">
        <v>5512</v>
      </c>
      <c r="B64" s="6" t="s">
        <v>57</v>
      </c>
      <c r="C64" s="59">
        <v>1088000</v>
      </c>
      <c r="D64" s="59">
        <v>2165400</v>
      </c>
      <c r="E64" s="59">
        <v>1915330.14</v>
      </c>
      <c r="F64" s="5">
        <v>1449000</v>
      </c>
      <c r="G64" s="93"/>
    </row>
    <row r="65" spans="1:7" x14ac:dyDescent="0.25">
      <c r="A65" s="40">
        <v>6112</v>
      </c>
      <c r="B65" s="6" t="s">
        <v>58</v>
      </c>
      <c r="C65" s="59">
        <v>3108500</v>
      </c>
      <c r="D65" s="59">
        <v>3108500</v>
      </c>
      <c r="E65" s="59">
        <v>2818095.87</v>
      </c>
      <c r="F65" s="5">
        <v>3285000</v>
      </c>
      <c r="G65" s="93"/>
    </row>
    <row r="66" spans="1:7" s="53" customFormat="1" x14ac:dyDescent="0.25">
      <c r="A66" s="40">
        <v>6114</v>
      </c>
      <c r="B66" s="58" t="s">
        <v>84</v>
      </c>
      <c r="C66" s="59">
        <v>0</v>
      </c>
      <c r="D66" s="59">
        <v>175000</v>
      </c>
      <c r="E66" s="59">
        <v>166566</v>
      </c>
      <c r="F66" s="5">
        <v>0</v>
      </c>
      <c r="G66" s="93"/>
    </row>
    <row r="67" spans="1:7" x14ac:dyDescent="0.25">
      <c r="A67" s="40">
        <v>6171</v>
      </c>
      <c r="B67" s="6" t="s">
        <v>59</v>
      </c>
      <c r="C67" s="59">
        <v>28750000</v>
      </c>
      <c r="D67" s="59">
        <v>29339941</v>
      </c>
      <c r="E67" s="59">
        <v>23688521.629999999</v>
      </c>
      <c r="F67" s="5">
        <v>31034000</v>
      </c>
      <c r="G67" s="93"/>
    </row>
    <row r="68" spans="1:7" x14ac:dyDescent="0.25">
      <c r="A68" s="40">
        <v>6310</v>
      </c>
      <c r="B68" s="6" t="s">
        <v>60</v>
      </c>
      <c r="C68" s="59">
        <v>978000</v>
      </c>
      <c r="D68" s="59">
        <v>978000</v>
      </c>
      <c r="E68" s="59">
        <v>356525.07</v>
      </c>
      <c r="F68" s="5">
        <v>585000</v>
      </c>
      <c r="G68" s="93"/>
    </row>
    <row r="69" spans="1:7" x14ac:dyDescent="0.25">
      <c r="A69" s="40">
        <v>6320</v>
      </c>
      <c r="B69" s="6" t="s">
        <v>61</v>
      </c>
      <c r="C69" s="59">
        <v>320000</v>
      </c>
      <c r="D69" s="59">
        <v>320000</v>
      </c>
      <c r="E69" s="59">
        <v>254717</v>
      </c>
      <c r="F69" s="5">
        <v>320000</v>
      </c>
      <c r="G69" s="93"/>
    </row>
    <row r="70" spans="1:7" s="53" customFormat="1" x14ac:dyDescent="0.25">
      <c r="A70" s="40">
        <v>6399</v>
      </c>
      <c r="B70" s="58" t="s">
        <v>62</v>
      </c>
      <c r="C70" s="59">
        <v>100000</v>
      </c>
      <c r="D70" s="59">
        <v>2421000</v>
      </c>
      <c r="E70" s="59">
        <v>1860797.41</v>
      </c>
      <c r="F70" s="5">
        <v>100000</v>
      </c>
      <c r="G70" s="93"/>
    </row>
    <row r="71" spans="1:7" ht="15.75" thickBot="1" x14ac:dyDescent="0.3">
      <c r="A71" s="40" t="s">
        <v>85</v>
      </c>
      <c r="B71" s="6" t="s">
        <v>86</v>
      </c>
      <c r="C71" s="59">
        <v>0</v>
      </c>
      <c r="D71" s="59">
        <v>0</v>
      </c>
      <c r="E71" s="59">
        <v>44058.48</v>
      </c>
      <c r="F71" s="5">
        <v>0</v>
      </c>
      <c r="G71" s="93"/>
    </row>
    <row r="72" spans="1:7" ht="19.5" thickBot="1" x14ac:dyDescent="0.35">
      <c r="A72" s="122" t="s">
        <v>63</v>
      </c>
      <c r="B72" s="123"/>
      <c r="C72" s="72">
        <f>SUM(C13:C71)-C27-C28</f>
        <v>130022600</v>
      </c>
      <c r="D72" s="72">
        <f>SUM(D13:D71)-D27-D28</f>
        <v>168608008.61000001</v>
      </c>
      <c r="E72" s="72">
        <f t="shared" ref="E72:F72" si="0">SUM(E13:E71)-E27-E28</f>
        <v>104244626.13000001</v>
      </c>
      <c r="F72" s="72">
        <f t="shared" si="0"/>
        <v>164228000</v>
      </c>
      <c r="G72" s="95"/>
    </row>
    <row r="73" spans="1:7" s="42" customFormat="1" ht="24" customHeight="1" thickBot="1" x14ac:dyDescent="0.35">
      <c r="A73" s="3" t="s">
        <v>79</v>
      </c>
      <c r="C73" s="31"/>
      <c r="D73" s="31"/>
      <c r="E73" s="31"/>
      <c r="F73" s="10"/>
      <c r="G73" s="96"/>
    </row>
    <row r="74" spans="1:7" s="42" customFormat="1" x14ac:dyDescent="0.25">
      <c r="A74" s="49"/>
      <c r="B74" s="44" t="s">
        <v>78</v>
      </c>
      <c r="C74" s="73"/>
      <c r="D74" s="73"/>
      <c r="E74" s="73"/>
      <c r="F74" s="47">
        <f>F9-F72</f>
        <v>-34473000</v>
      </c>
      <c r="G74" s="97"/>
    </row>
    <row r="75" spans="1:7" s="42" customFormat="1" ht="15.75" thickBot="1" x14ac:dyDescent="0.3">
      <c r="A75" s="40">
        <v>8124</v>
      </c>
      <c r="B75" s="45" t="s">
        <v>70</v>
      </c>
      <c r="C75" s="74"/>
      <c r="D75" s="74"/>
      <c r="E75" s="74"/>
      <c r="F75" s="46">
        <v>-3658000</v>
      </c>
      <c r="G75" s="98"/>
    </row>
    <row r="76" spans="1:7" ht="19.5" thickBot="1" x14ac:dyDescent="0.35">
      <c r="A76" s="122" t="s">
        <v>71</v>
      </c>
      <c r="B76" s="123"/>
      <c r="C76" s="72"/>
      <c r="D76" s="72"/>
      <c r="E76" s="72"/>
      <c r="F76" s="48">
        <f>SUM(F74:F75)*-1</f>
        <v>38131000</v>
      </c>
      <c r="G76" s="99"/>
    </row>
    <row r="77" spans="1:7" x14ac:dyDescent="0.25">
      <c r="F77" s="41"/>
      <c r="G77" s="100"/>
    </row>
    <row r="78" spans="1:7" x14ac:dyDescent="0.25">
      <c r="B78" s="43" t="s">
        <v>90</v>
      </c>
      <c r="D78" s="75"/>
      <c r="E78" s="75"/>
      <c r="F78" s="50">
        <v>44538</v>
      </c>
      <c r="G78" s="101"/>
    </row>
    <row r="79" spans="1:7" x14ac:dyDescent="0.25">
      <c r="A79" s="42"/>
      <c r="B79" s="42"/>
      <c r="F79" s="31"/>
      <c r="G79" s="103"/>
    </row>
    <row r="80" spans="1:7" ht="15.75" x14ac:dyDescent="0.25">
      <c r="B80" s="43" t="s">
        <v>64</v>
      </c>
      <c r="F80" s="50">
        <v>44550</v>
      </c>
      <c r="G80" s="104"/>
    </row>
    <row r="81" spans="1:7" ht="15.75" x14ac:dyDescent="0.25">
      <c r="A81" s="8"/>
      <c r="B81" s="8"/>
      <c r="C81" s="60"/>
      <c r="D81" s="60"/>
      <c r="E81" s="60"/>
      <c r="F81" s="15"/>
      <c r="G81" s="105"/>
    </row>
    <row r="82" spans="1:7" x14ac:dyDescent="0.25">
      <c r="A82" s="16"/>
      <c r="B82" s="16"/>
      <c r="C82" s="62"/>
      <c r="D82" s="62"/>
      <c r="E82" s="62"/>
      <c r="F82" s="17"/>
      <c r="G82" s="106"/>
    </row>
    <row r="83" spans="1:7" x14ac:dyDescent="0.25">
      <c r="A83" s="16"/>
      <c r="B83" s="16"/>
      <c r="C83" s="62"/>
      <c r="D83" s="62"/>
      <c r="E83" s="62"/>
      <c r="F83" s="17"/>
      <c r="G83" s="106"/>
    </row>
    <row r="84" spans="1:7" x14ac:dyDescent="0.25">
      <c r="A84" s="12"/>
      <c r="B84" s="12"/>
      <c r="C84" s="61"/>
      <c r="D84" s="61"/>
      <c r="E84" s="61"/>
      <c r="F84" s="11"/>
      <c r="G84" s="103"/>
    </row>
    <row r="85" spans="1:7" x14ac:dyDescent="0.25">
      <c r="A85" s="12"/>
      <c r="B85" s="12"/>
      <c r="C85" s="61"/>
      <c r="D85" s="61"/>
      <c r="E85" s="61"/>
      <c r="F85" s="14"/>
      <c r="G85" s="102"/>
    </row>
    <row r="86" spans="1:7" x14ac:dyDescent="0.25">
      <c r="A86" s="12"/>
      <c r="B86" s="12"/>
      <c r="C86" s="61"/>
      <c r="D86" s="61"/>
      <c r="E86" s="61"/>
      <c r="F86" s="11"/>
      <c r="G86" s="103"/>
    </row>
    <row r="87" spans="1:7" ht="15.75" x14ac:dyDescent="0.25">
      <c r="A87" s="8"/>
      <c r="B87" s="8"/>
      <c r="C87" s="60"/>
      <c r="D87" s="60"/>
      <c r="E87" s="60"/>
      <c r="F87" s="9"/>
      <c r="G87" s="107"/>
    </row>
    <row r="88" spans="1:7" ht="15.75" x14ac:dyDescent="0.25">
      <c r="A88" s="8"/>
      <c r="B88" s="8"/>
      <c r="C88" s="60"/>
      <c r="D88" s="60"/>
      <c r="E88" s="60"/>
      <c r="F88" s="9"/>
      <c r="G88" s="107"/>
    </row>
    <row r="89" spans="1:7" ht="15.75" x14ac:dyDescent="0.25">
      <c r="A89" s="8"/>
      <c r="B89" s="8"/>
      <c r="C89" s="60"/>
      <c r="D89" s="60"/>
      <c r="E89" s="60"/>
      <c r="F89" s="11"/>
      <c r="G89" s="103"/>
    </row>
    <row r="90" spans="1:7" x14ac:dyDescent="0.25">
      <c r="A90" s="12"/>
      <c r="B90" s="12"/>
      <c r="C90" s="61"/>
      <c r="D90" s="61"/>
      <c r="E90" s="61"/>
      <c r="F90" s="14"/>
      <c r="G90" s="102"/>
    </row>
    <row r="91" spans="1:7" x14ac:dyDescent="0.25">
      <c r="A91" s="12"/>
      <c r="B91" s="12"/>
      <c r="C91" s="61"/>
      <c r="D91" s="61"/>
      <c r="E91" s="61"/>
      <c r="F91" s="14"/>
      <c r="G91" s="102"/>
    </row>
    <row r="92" spans="1:7" x14ac:dyDescent="0.25">
      <c r="A92" s="12"/>
      <c r="B92" s="12"/>
      <c r="C92" s="61"/>
      <c r="D92" s="61"/>
      <c r="E92" s="61"/>
      <c r="F92" s="14"/>
      <c r="G92" s="102"/>
    </row>
    <row r="93" spans="1:7" x14ac:dyDescent="0.25">
      <c r="A93" s="12"/>
      <c r="B93" s="12"/>
      <c r="C93" s="61"/>
      <c r="D93" s="61"/>
      <c r="E93" s="61"/>
      <c r="F93" s="14"/>
      <c r="G93" s="102"/>
    </row>
    <row r="94" spans="1:7" x14ac:dyDescent="0.25">
      <c r="A94" s="12"/>
      <c r="B94" s="12"/>
      <c r="C94" s="61"/>
      <c r="D94" s="61"/>
      <c r="E94" s="61"/>
      <c r="F94" s="14"/>
      <c r="G94" s="102"/>
    </row>
    <row r="95" spans="1:7" x14ac:dyDescent="0.25">
      <c r="A95" s="12"/>
      <c r="B95" s="12"/>
      <c r="C95" s="61"/>
      <c r="D95" s="61"/>
      <c r="E95" s="61"/>
      <c r="F95" s="14"/>
      <c r="G95" s="102"/>
    </row>
    <row r="96" spans="1:7" x14ac:dyDescent="0.25">
      <c r="A96" s="12"/>
      <c r="B96" s="12"/>
      <c r="C96" s="61"/>
      <c r="D96" s="61"/>
      <c r="E96" s="61"/>
      <c r="F96" s="14"/>
      <c r="G96" s="102"/>
    </row>
    <row r="97" spans="1:7" x14ac:dyDescent="0.25">
      <c r="A97" s="12"/>
      <c r="B97" s="12"/>
      <c r="C97" s="61"/>
      <c r="D97" s="61"/>
      <c r="E97" s="61"/>
      <c r="F97" s="14"/>
      <c r="G97" s="102"/>
    </row>
    <row r="98" spans="1:7" x14ac:dyDescent="0.25">
      <c r="A98" s="16"/>
      <c r="B98" s="16"/>
      <c r="C98" s="62"/>
      <c r="D98" s="62"/>
      <c r="E98" s="62"/>
      <c r="F98" s="18"/>
      <c r="G98" s="108"/>
    </row>
    <row r="99" spans="1:7" x14ac:dyDescent="0.25">
      <c r="A99" s="12"/>
      <c r="B99" s="12"/>
      <c r="C99" s="61"/>
      <c r="D99" s="61"/>
      <c r="E99" s="61"/>
      <c r="F99" s="14"/>
      <c r="G99" s="102"/>
    </row>
    <row r="100" spans="1:7" x14ac:dyDescent="0.25">
      <c r="A100" s="12"/>
      <c r="B100" s="12"/>
      <c r="C100" s="61"/>
      <c r="D100" s="61"/>
      <c r="E100" s="61"/>
      <c r="F100" s="14"/>
      <c r="G100" s="102"/>
    </row>
    <row r="101" spans="1:7" x14ac:dyDescent="0.25">
      <c r="A101" s="12"/>
      <c r="B101" s="12"/>
      <c r="C101" s="61"/>
      <c r="D101" s="61"/>
      <c r="E101" s="61"/>
      <c r="F101" s="14"/>
      <c r="G101" s="102"/>
    </row>
    <row r="102" spans="1:7" x14ac:dyDescent="0.25">
      <c r="A102" s="12"/>
      <c r="B102" s="12"/>
      <c r="C102" s="61"/>
      <c r="D102" s="61"/>
      <c r="E102" s="61"/>
      <c r="F102" s="14"/>
      <c r="G102" s="102"/>
    </row>
    <row r="103" spans="1:7" ht="15.75" x14ac:dyDescent="0.25">
      <c r="A103" s="8"/>
      <c r="B103" s="8"/>
      <c r="C103" s="60"/>
      <c r="D103" s="60"/>
      <c r="E103" s="60"/>
      <c r="F103" s="13"/>
      <c r="G103" s="109"/>
    </row>
    <row r="104" spans="1:7" ht="15.75" x14ac:dyDescent="0.25">
      <c r="A104" s="8"/>
      <c r="B104" s="8"/>
      <c r="C104" s="60"/>
      <c r="D104" s="60"/>
      <c r="E104" s="60"/>
      <c r="F104" s="13"/>
      <c r="G104" s="109"/>
    </row>
    <row r="105" spans="1:7" ht="15.75" x14ac:dyDescent="0.25">
      <c r="A105" s="8"/>
      <c r="B105" s="8"/>
      <c r="C105" s="60"/>
      <c r="D105" s="60"/>
      <c r="E105" s="60"/>
      <c r="F105" s="13"/>
      <c r="G105" s="109"/>
    </row>
    <row r="106" spans="1:7" x14ac:dyDescent="0.25">
      <c r="A106" s="12"/>
      <c r="B106" s="12"/>
      <c r="C106" s="61"/>
      <c r="D106" s="61"/>
      <c r="E106" s="61"/>
      <c r="F106" s="14"/>
      <c r="G106" s="102"/>
    </row>
    <row r="107" spans="1:7" x14ac:dyDescent="0.25">
      <c r="A107" s="12"/>
      <c r="B107" s="12"/>
      <c r="C107" s="61"/>
      <c r="D107" s="61"/>
      <c r="E107" s="61"/>
      <c r="F107" s="19"/>
      <c r="G107" s="110"/>
    </row>
    <row r="108" spans="1:7" x14ac:dyDescent="0.25">
      <c r="A108" s="12"/>
      <c r="B108" s="12"/>
      <c r="C108" s="61"/>
      <c r="D108" s="61"/>
      <c r="E108" s="61"/>
      <c r="F108" s="14"/>
      <c r="G108" s="102"/>
    </row>
    <row r="109" spans="1:7" ht="15.75" x14ac:dyDescent="0.25">
      <c r="A109" s="8"/>
      <c r="B109" s="8"/>
      <c r="C109" s="60"/>
      <c r="D109" s="60"/>
      <c r="E109" s="60"/>
      <c r="F109" s="13"/>
      <c r="G109" s="109"/>
    </row>
    <row r="110" spans="1:7" x14ac:dyDescent="0.25">
      <c r="A110" s="20"/>
      <c r="B110" s="20"/>
      <c r="C110" s="63"/>
      <c r="D110" s="63"/>
      <c r="E110" s="63"/>
      <c r="F110" s="14"/>
      <c r="G110" s="102"/>
    </row>
    <row r="111" spans="1:7" ht="15.75" x14ac:dyDescent="0.25">
      <c r="A111" s="8"/>
      <c r="B111" s="8"/>
      <c r="C111" s="60"/>
      <c r="D111" s="60"/>
      <c r="E111" s="60"/>
      <c r="F111" s="13"/>
      <c r="G111" s="109"/>
    </row>
    <row r="112" spans="1:7" ht="15.75" x14ac:dyDescent="0.25">
      <c r="A112" s="8"/>
      <c r="B112" s="8"/>
      <c r="C112" s="60"/>
      <c r="D112" s="60"/>
      <c r="E112" s="60"/>
      <c r="F112" s="13"/>
      <c r="G112" s="109"/>
    </row>
    <row r="113" spans="1:7" ht="15.75" x14ac:dyDescent="0.25">
      <c r="A113" s="8"/>
      <c r="B113" s="8"/>
      <c r="C113" s="60"/>
      <c r="D113" s="60"/>
      <c r="E113" s="60"/>
      <c r="F113" s="13"/>
      <c r="G113" s="109"/>
    </row>
    <row r="114" spans="1:7" ht="15.75" x14ac:dyDescent="0.25">
      <c r="A114" s="8"/>
      <c r="B114" s="8"/>
      <c r="C114" s="60"/>
      <c r="D114" s="60"/>
      <c r="E114" s="60"/>
      <c r="F114" s="13"/>
      <c r="G114" s="109"/>
    </row>
    <row r="470" spans="1:7" x14ac:dyDescent="0.25">
      <c r="A470" s="21"/>
      <c r="B470" s="21"/>
      <c r="C470" s="61"/>
      <c r="D470" s="61"/>
      <c r="E470" s="61"/>
      <c r="F470" s="2"/>
      <c r="G470" s="91"/>
    </row>
  </sheetData>
  <mergeCells count="9">
    <mergeCell ref="A76:B76"/>
    <mergeCell ref="A72:B72"/>
    <mergeCell ref="A3:B4"/>
    <mergeCell ref="F3:F4"/>
    <mergeCell ref="A9:B9"/>
    <mergeCell ref="A11:B12"/>
    <mergeCell ref="F11:F12"/>
    <mergeCell ref="C3:E3"/>
    <mergeCell ref="C11:E11"/>
  </mergeCells>
  <printOptions horizontalCentered="1" verticalCentered="1"/>
  <pageMargins left="0.51181102362204722" right="0.51181102362204722" top="0.19685039370078741" bottom="0.19685039370078741" header="0.11811023622047245" footer="0.11811023622047245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Celková bilance </vt:lpstr>
      <vt:lpstr>Schválený rozpočet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Jeřábková</dc:creator>
  <cp:lastModifiedBy>Iva Dupalová</cp:lastModifiedBy>
  <cp:lastPrinted>2021-12-20T13:01:50Z</cp:lastPrinted>
  <dcterms:created xsi:type="dcterms:W3CDTF">2020-11-28T22:49:28Z</dcterms:created>
  <dcterms:modified xsi:type="dcterms:W3CDTF">2021-12-20T13:02:59Z</dcterms:modified>
</cp:coreProperties>
</file>